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1"/>
</workbook>
</file>

<file path=xl/sharedStrings.xml><?xml version="1.0" encoding="utf-8"?>
<sst xmlns="http://schemas.openxmlformats.org/spreadsheetml/2006/main" count="207" uniqueCount="207">
  <si>
    <t xml:space="preserve">№ п/п</t>
  </si>
  <si>
    <t>Фамилия</t>
  </si>
  <si>
    <t>Имя</t>
  </si>
  <si>
    <t>Отчество</t>
  </si>
  <si>
    <t>Вид</t>
  </si>
  <si>
    <t xml:space="preserve">ОООД повышения квалификации (полное наименование)</t>
  </si>
  <si>
    <t xml:space="preserve">Название курса</t>
  </si>
  <si>
    <t xml:space="preserve">Тип курса</t>
  </si>
  <si>
    <t xml:space="preserve">Объем курса (часы)</t>
  </si>
  <si>
    <t xml:space="preserve">Вид документа</t>
  </si>
  <si>
    <t xml:space="preserve">Дата выдачи</t>
  </si>
  <si>
    <t>Алексеева</t>
  </si>
  <si>
    <t>Юлианна</t>
  </si>
  <si>
    <t>Вячеславовна</t>
  </si>
  <si>
    <t xml:space="preserve">Краткосрочные курсы</t>
  </si>
  <si>
    <t xml:space="preserve">Государственное бюджетное образовательное учреждение дополнительного педагогического профессионального образования центр повышения квалификации специалистов Фрунзенского района Санкт-Петербурга «Информационно-методический центр»</t>
  </si>
  <si>
    <t xml:space="preserve">Возможности искусственного интеллекта в образовании</t>
  </si>
  <si>
    <t xml:space="preserve">Цифровые технологии в образовании</t>
  </si>
  <si>
    <t>удостоверение</t>
  </si>
  <si>
    <t xml:space="preserve">Долгосрочные курсы</t>
  </si>
  <si>
    <t xml:space="preserve">Автономная некоммерческая организация дополнительного профессионального образования "Московская академия профессиональных компетенций"</t>
  </si>
  <si>
    <t xml:space="preserve">Противодействие коррупции в сфере образования</t>
  </si>
  <si>
    <t>управление</t>
  </si>
  <si>
    <t xml:space="preserve">Особенности организации дистанционного обучения в образовательной организации</t>
  </si>
  <si>
    <t xml:space="preserve">Профессиональное здоровье педагога. Профилактика профессионального выгорания</t>
  </si>
  <si>
    <t>психология</t>
  </si>
  <si>
    <t xml:space="preserve">Технология активного обучения и практика дополнительного образования</t>
  </si>
  <si>
    <t>педагогика</t>
  </si>
  <si>
    <t xml:space="preserve">Методист образовательной организации: обеспечение инновационной и проектной деятельности в условиях реализации ФГОС</t>
  </si>
  <si>
    <t xml:space="preserve">ОС Astra Linux Special Edition 1.7 для начинающих пользователей</t>
  </si>
  <si>
    <t>ИКТ</t>
  </si>
  <si>
    <t>Афанасьева</t>
  </si>
  <si>
    <t>Юлия</t>
  </si>
  <si>
    <t>Романовна</t>
  </si>
  <si>
    <t xml:space="preserve">Проектирование, реализация и оценка эффективности модели трудового воспитания в образовательной организации</t>
  </si>
  <si>
    <t>Бибикова</t>
  </si>
  <si>
    <t>Татьяна</t>
  </si>
  <si>
    <t>Николаевна</t>
  </si>
  <si>
    <t xml:space="preserve">Государственное бюджетное образовательное учреждение дополнительного профессионального образования "Псковский областной институт повышения квалификации работников образования"</t>
  </si>
  <si>
    <t xml:space="preserve">Просветительская деятельность в системе социальных коммуникаций</t>
  </si>
  <si>
    <t xml:space="preserve">Государственное бюджетное образовательное учреждение дополнительного профессионального образования (повышения квалификации) специалистов Санкт-Петербургская академия постдипломного педагогического образования</t>
  </si>
  <si>
    <t xml:space="preserve">Технологии образования взрослых в деятельности педагога дополнительного профессионального образования</t>
  </si>
  <si>
    <t>Богданова</t>
  </si>
  <si>
    <t>Светлана</t>
  </si>
  <si>
    <t>Дмитриевна</t>
  </si>
  <si>
    <t xml:space="preserve">Общество с ограниченной ответственностью"Образовательный центр "ИТ-перемена"</t>
  </si>
  <si>
    <t xml:space="preserve">Работа классного руководителя в соответствии с ФГОС</t>
  </si>
  <si>
    <t xml:space="preserve">Общество с ограниченной ответственностью "Высшая школа делового администрирования"</t>
  </si>
  <si>
    <t xml:space="preserve">Развитие профессионально-педагогической компетентности педагога дополнительного образования в условиях ФГОС</t>
  </si>
  <si>
    <t xml:space="preserve">Государственное бюджетное учреждение дополнительного профессионального образования «Санкт-Петербургский центр оценки качества образования и информационных технологий»</t>
  </si>
  <si>
    <t xml:space="preserve">Работа с программным обеспечением ГИА 9-11 в период подготовки и проведения государственной итоговой аттестации</t>
  </si>
  <si>
    <t xml:space="preserve">Общество с ограниченной ответственностью "Учи.ру"</t>
  </si>
  <si>
    <t xml:space="preserve">Всестороннее развитие личности ученика: идеи для организации внеурочной деятельности</t>
  </si>
  <si>
    <t xml:space="preserve">Адаптация образовательной программы для детей с ОВЗ и трудностями в обучении</t>
  </si>
  <si>
    <t xml:space="preserve">Реализация требований обновленных ФГОС ООО, ФГОС СОО в работе учителя</t>
  </si>
  <si>
    <t xml:space="preserve">Работа с программным обеспечением ГИА 9-11 период полготовки и проведения государственной итоговой аттестации</t>
  </si>
  <si>
    <t xml:space="preserve">Школа менджера образования</t>
  </si>
  <si>
    <t xml:space="preserve">Цифровая образовательная среда в школе: организация и управление</t>
  </si>
  <si>
    <t>Головина</t>
  </si>
  <si>
    <t>Анна</t>
  </si>
  <si>
    <t xml:space="preserve">Научно-методическое сопровождение деятельности заместителей директора по ВР в ОО</t>
  </si>
  <si>
    <t xml:space="preserve">Р7-Офис для начинающих пользователей</t>
  </si>
  <si>
    <t xml:space="preserve">Научно-методическое сопровождение деятельности классных руководителей в ОО</t>
  </si>
  <si>
    <t>Головченко</t>
  </si>
  <si>
    <t>Ивановна</t>
  </si>
  <si>
    <t xml:space="preserve">Методическое сопровождение реализации обновленного ФГОС в области изобразительного искусства</t>
  </si>
  <si>
    <t>Дмитренко</t>
  </si>
  <si>
    <t>Анатольевна</t>
  </si>
  <si>
    <t xml:space="preserve">Цифровые инструменты в проектной и исследовательской деятельности</t>
  </si>
  <si>
    <t>Догонина</t>
  </si>
  <si>
    <t>Елена</t>
  </si>
  <si>
    <t>Доильницына</t>
  </si>
  <si>
    <t>Ирина</t>
  </si>
  <si>
    <t>Алексеевна</t>
  </si>
  <si>
    <t xml:space="preserve">етевое взаимодействие и социальное партнерство в реализации программ и инновационных проектов в сфере образования</t>
  </si>
  <si>
    <t>Егорова</t>
  </si>
  <si>
    <t>Любовь</t>
  </si>
  <si>
    <t>Евгеньевна</t>
  </si>
  <si>
    <t xml:space="preserve">Центр онлайн-обучения Всероссийского форума "Педагоги России: инновации в образовании"</t>
  </si>
  <si>
    <t xml:space="preserve">Управление качеством образования: содержание и методическое сопровождение функционирования внутренней системы оценки качества образования (ВСОКО)</t>
  </si>
  <si>
    <t xml:space="preserve">Технология проведения мониторингов качества образования</t>
  </si>
  <si>
    <t>Иванова</t>
  </si>
  <si>
    <t>Лариса</t>
  </si>
  <si>
    <t>Александровна</t>
  </si>
  <si>
    <t>Тасолтановна</t>
  </si>
  <si>
    <t>Исакова</t>
  </si>
  <si>
    <t xml:space="preserve">Практика использования информационной системы "Параграф" в деятельности образовательной организации</t>
  </si>
  <si>
    <t>Карцева</t>
  </si>
  <si>
    <t>Сергеевна</t>
  </si>
  <si>
    <t xml:space="preserve">Профессиональный союз работников народного образования и науки Российской Федерации</t>
  </si>
  <si>
    <t xml:space="preserve">Профессионально-личностное развитие педагогических работников в инновационной среде профессиональных конкурсов: проектирование, подготовка, сопровождение</t>
  </si>
  <si>
    <t xml:space="preserve">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</t>
  </si>
  <si>
    <t xml:space="preserve">Школа современного учителя: достижения российской науки</t>
  </si>
  <si>
    <t>предметный</t>
  </si>
  <si>
    <t>Касаткина</t>
  </si>
  <si>
    <t>Наталья</t>
  </si>
  <si>
    <t>Валерьевна</t>
  </si>
  <si>
    <t xml:space="preserve">Федеральное государственноет автономное образовательное учреждение высшего образования "Государственный университет просвещения"</t>
  </si>
  <si>
    <t xml:space="preserve">Трансформация методической службы и организация методического сопровождения педагогов</t>
  </si>
  <si>
    <t xml:space="preserve">Преподавание предметной области "ОДНКНР" в соответствии с обновленными ФГОС ООО</t>
  </si>
  <si>
    <t>Ковалёва</t>
  </si>
  <si>
    <t>Владимировна</t>
  </si>
  <si>
    <t>Кожевникова</t>
  </si>
  <si>
    <t xml:space="preserve">Коррекционная направленность обучения школьников с ограниченными возможностями здоровья</t>
  </si>
  <si>
    <t>Крюков</t>
  </si>
  <si>
    <t>Сергей</t>
  </si>
  <si>
    <t>Дмитриевич</t>
  </si>
  <si>
    <t xml:space="preserve">Автономная некоммерческая организация дополнительного профессионального образования "Национальный исследовательский институт дополнительного образования и профессионального обучения"</t>
  </si>
  <si>
    <t xml:space="preserve">Методика обучения русскому языку как иностранному (РКИ): современные подходы и технологии</t>
  </si>
  <si>
    <t xml:space="preserve">Автономная некоммерческая организация дополнительного профессиональногообразования АНО ДПО "Московская академия профессиональных компетенций"</t>
  </si>
  <si>
    <t xml:space="preserve">Методист образовательной организации:обеспечение инновационной и проектной деятельности в условиях реализации ФГОС</t>
  </si>
  <si>
    <t xml:space="preserve">Общество с ограниченной ответственностью "Инфоурок"</t>
  </si>
  <si>
    <t xml:space="preserve">Преподавание русского языка как неродного в образовательном учреждении</t>
  </si>
  <si>
    <t xml:space="preserve">Новые образовательные стандарты: ФГОС третьего поколения. Порядок организации и осуществления образовательной деятельности</t>
  </si>
  <si>
    <t>Кузнецов</t>
  </si>
  <si>
    <t>Павел</t>
  </si>
  <si>
    <t>Сергеевич</t>
  </si>
  <si>
    <t>Куракина</t>
  </si>
  <si>
    <t>Оксана</t>
  </si>
  <si>
    <t xml:space="preserve">Безопасное информационное простанство школы</t>
  </si>
  <si>
    <t xml:space="preserve">Психолого-педагогическое сопровождение профессионального самоопределения обучающихся в образовательной организации</t>
  </si>
  <si>
    <t>Лейкина</t>
  </si>
  <si>
    <t>Фаина</t>
  </si>
  <si>
    <t>Литвинова</t>
  </si>
  <si>
    <t xml:space="preserve">Современные технологии обучения иностранному языку в условиях реализации ФГОС</t>
  </si>
  <si>
    <t>Луцкая</t>
  </si>
  <si>
    <t>Виктория</t>
  </si>
  <si>
    <t xml:space="preserve">Федеральное государственное бюджетное образовательное уреждение высшего образования "Московский государственный психолого-педагогический университет"</t>
  </si>
  <si>
    <t xml:space="preserve">Психологическое консультирование по проблемам взаимоотношений родителей и подростков</t>
  </si>
  <si>
    <t xml:space="preserve">Федеральное государственное бюджетное образовательное учреждение высшего профессионального образования «Российский государственный педагогический университет им. А. И. Герцена»</t>
  </si>
  <si>
    <t xml:space="preserve">Федеральная образовательная программа дошкольного образования-новый вектор развития профессиональных компетенций педагога в едином пространстве дошкольного образования</t>
  </si>
  <si>
    <t xml:space="preserve">Организация деятельности педагога-психолога в системе дошкольного образования</t>
  </si>
  <si>
    <t xml:space="preserve">Развитие ИКТ кометентности педагога(воспитателя) в области создания и использования дидактических материалов</t>
  </si>
  <si>
    <t>Майборода</t>
  </si>
  <si>
    <t>Екатерина</t>
  </si>
  <si>
    <t xml:space="preserve">Общество с ограниченной ответственностью "Центр инновационного образования и воспитания"</t>
  </si>
  <si>
    <t xml:space="preserve">Организация уроков биологии в соответствии с требованиями ФГОС ООО и ФГОС СОО</t>
  </si>
  <si>
    <t xml:space="preserve">Подготовка специалистов по организации, проведению и оцениванию эксперимента по химии в ППЭ</t>
  </si>
  <si>
    <t>Максименкова</t>
  </si>
  <si>
    <t>Варвара</t>
  </si>
  <si>
    <t>Манжура</t>
  </si>
  <si>
    <t>Валентина</t>
  </si>
  <si>
    <t xml:space="preserve">Методическая работа в образовательных организациях</t>
  </si>
  <si>
    <t xml:space="preserve">Общество с ограниченной ответственностью "Центр образовательных услуг "Невский альянс""</t>
  </si>
  <si>
    <t xml:space="preserve">Программа развития как инструмент обеспечения эффективности дошкольной образовательной организации</t>
  </si>
  <si>
    <t xml:space="preserve">"Говорящий" дом: перезагрузка развивающей предметно-пространственной среды в детском саду</t>
  </si>
  <si>
    <t xml:space="preserve">Основы обработки аудио и видео информации для использования в образовательной деятельности</t>
  </si>
  <si>
    <t>Минина</t>
  </si>
  <si>
    <t xml:space="preserve">ООО "Столичный центр образовательных технологий"</t>
  </si>
  <si>
    <t xml:space="preserve">Организация работы с обучающимися с ограниченными возможностями здоровья (ОВЗ) в соответствии с ФГОС</t>
  </si>
  <si>
    <t>Михайлова</t>
  </si>
  <si>
    <t>Евсевиевна</t>
  </si>
  <si>
    <t xml:space="preserve">Профессионально-педагогическая компетентность эксперта государственной итоговой аттестации выпускников 11 классов (по математике)</t>
  </si>
  <si>
    <t>Петрова</t>
  </si>
  <si>
    <t>Марина</t>
  </si>
  <si>
    <t>Витальевна</t>
  </si>
  <si>
    <t xml:space="preserve">Современный урок географии в условиях реализации требований ФГОС</t>
  </si>
  <si>
    <t>Подольская</t>
  </si>
  <si>
    <t>Анастасия</t>
  </si>
  <si>
    <t>Васильевна</t>
  </si>
  <si>
    <t>Римкявичене</t>
  </si>
  <si>
    <t>Ольга</t>
  </si>
  <si>
    <t>Рунович</t>
  </si>
  <si>
    <t>Борисович</t>
  </si>
  <si>
    <t xml:space="preserve">Образовательный центр "ИТ-перемена"</t>
  </si>
  <si>
    <t xml:space="preserve">Обучение детей с ограниченными возможностями здоровья (ОВЗ) в условиях реализации ФГОС</t>
  </si>
  <si>
    <t>Смирнов</t>
  </si>
  <si>
    <t>Илья</t>
  </si>
  <si>
    <t>Васильевич</t>
  </si>
  <si>
    <t xml:space="preserve">Российский детско - юношеский центр в учебном центре ФГБУ "Росдетцентр"</t>
  </si>
  <si>
    <t xml:space="preserve">Деятельность советника директора по воспитанию и взаимодействию с детскими общественными объединениями</t>
  </si>
  <si>
    <t>Смирнова</t>
  </si>
  <si>
    <t>Михайловна</t>
  </si>
  <si>
    <t xml:space="preserve">Федеральное государственное автономное образовательное учреждение вышего образования "Государственный университет просвещения"</t>
  </si>
  <si>
    <t xml:space="preserve">Современные достижения отечественной науки для обеспечения технологического суверенитета страны (информатика)</t>
  </si>
  <si>
    <t xml:space="preserve">Урок информатики: достижение личностных результатов обновленных ФГОС</t>
  </si>
  <si>
    <t>Сон</t>
  </si>
  <si>
    <t>Александр</t>
  </si>
  <si>
    <t>Петрович</t>
  </si>
  <si>
    <t xml:space="preserve">Работа с программным обеспечением ГИА 9-11 в период подготовки и проведения государственной аттестации</t>
  </si>
  <si>
    <t>Сушкова</t>
  </si>
  <si>
    <t>Ксения</t>
  </si>
  <si>
    <t>Трапезникова</t>
  </si>
  <si>
    <t xml:space="preserve">Менеджер по работе с маркетплейсами: быстрый старт в профессии</t>
  </si>
  <si>
    <t xml:space="preserve">Инфографика: основные принципы и методы создания информационно-графических изображений</t>
  </si>
  <si>
    <t xml:space="preserve">Искусственный интеллект и нейросети: создание текстов и креативов</t>
  </si>
  <si>
    <t xml:space="preserve">Основы работы, возможности и применение нейросети</t>
  </si>
  <si>
    <t xml:space="preserve">Общество с ограниченной ответственностью "Московский институт профессиональной переподготовки и повышения квалификации педагогов"</t>
  </si>
  <si>
    <t xml:space="preserve">Онлайн-обучение: сервисы, программное обеспечение и инструменты для онлайн-обучения в помощь учителю</t>
  </si>
  <si>
    <t xml:space="preserve">Сетевое взаимодействие и социальное партнерство в реализации программ и инновационных проектов в сфере образования</t>
  </si>
  <si>
    <t xml:space="preserve">Онлайн-сервисы для создания электронных образовательных ресурсов</t>
  </si>
  <si>
    <t xml:space="preserve">Современные методы и подходы в управлении образовательной организацией в условиях реализации Национального проекта "Образование"</t>
  </si>
  <si>
    <t xml:space="preserve">Введение обновленных ФГОС общего образования : управленческий аспект</t>
  </si>
  <si>
    <t xml:space="preserve">Организация объективной ВСОКО в условиях перехода на обновленные ФГОС</t>
  </si>
  <si>
    <t>Фетисова</t>
  </si>
  <si>
    <t>Людмила</t>
  </si>
  <si>
    <t>Хасянова</t>
  </si>
  <si>
    <t>Инна</t>
  </si>
  <si>
    <t xml:space="preserve">Подготовка специалистов по проведению всестороннего анализа профессиональной деятельности педагогических работников</t>
  </si>
  <si>
    <t>Чердинцева</t>
  </si>
  <si>
    <t xml:space="preserve">Противодействие коррупции в системе образования</t>
  </si>
  <si>
    <t>Чернолуцкая</t>
  </si>
  <si>
    <t>Викторовна</t>
  </si>
  <si>
    <t>Чистякова</t>
  </si>
  <si>
    <t>Шишкина</t>
  </si>
  <si>
    <t xml:space="preserve">Система комплексного сопровождения обучающихся с расстройствами аутистического спектра в дошкольном образовательном учреждении</t>
  </si>
  <si>
    <t xml:space="preserve">Нейросети для образования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</si>
</sst>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"/>
  </numFmts>
  <fonts count="3">
    <font>
      <sz val="10.000000"/>
      <color theme="1"/>
      <name val="Arial"/>
    </font>
    <font>
      <sz val="10.000000"/>
      <name val="Arial"/>
    </font>
    <font>
      <b/>
      <sz val="10.000000"/>
      <name val="Arial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4">
    <xf fontId="0" fillId="0" borderId="0" numFmtId="0" xfId="0" applyProtection="0">
      <protection hidden="0" locked="1"/>
    </xf>
    <xf fontId="2" fillId="0" borderId="1" numFmtId="0" xfId="0" applyFont="1" applyBorder="1" applyAlignment="1" applyProtection="0">
      <alignment horizontal="center" vertical="center" wrapText="1"/>
      <protection hidden="0" locked="1"/>
    </xf>
    <xf fontId="0" fillId="0" borderId="1" numFmtId="0" xfId="0" applyBorder="1" applyAlignment="1" applyProtection="0">
      <alignment horizontal="center" vertical="center" wrapText="1"/>
      <protection hidden="0" locked="1"/>
    </xf>
    <xf fontId="0" fillId="0" borderId="1" numFmtId="160" xfId="0" applyNumberFormat="1" applyBorder="1" applyAlignment="1" applyProtection="0">
      <alignment horizontal="center" vertical="center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normal" zoomScale="100" workbookViewId="0">
      <selection activeCell="A95" activeCellId="0" sqref="A95"/>
    </sheetView>
  </sheetViews>
  <sheetFormatPr defaultColWidth="11.53515625" defaultRowHeight="12.800000000000001" customHeight="1"/>
  <cols>
    <col customWidth="1" min="2" max="2" width="17.28125"/>
    <col customWidth="1" min="3" max="3" width="14.8515625"/>
    <col customWidth="1" min="4" max="4" width="16.7109375"/>
    <col customWidth="1" min="5" max="5" style="0" width="27.41"/>
    <col customWidth="1" min="6" max="6" style="0" width="42.43"/>
    <col customWidth="1" min="7" max="7" style="0" width="45.07"/>
    <col customWidth="1" min="8" max="8" style="0" width="34.5"/>
    <col customWidth="1" min="9" max="9" style="0" width="13.35"/>
    <col customWidth="1" min="10" max="10" style="0" width="15.44"/>
  </cols>
  <sheetData>
    <row r="1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76.5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36</v>
      </c>
      <c r="J2" s="2" t="s">
        <v>18</v>
      </c>
      <c r="K2" s="3">
        <f>DATE(2025,12,10)</f>
        <v>46001</v>
      </c>
    </row>
    <row r="3" ht="51">
      <c r="A3" s="2">
        <v>2</v>
      </c>
      <c r="B3" s="2" t="s">
        <v>11</v>
      </c>
      <c r="C3" s="2" t="s">
        <v>12</v>
      </c>
      <c r="D3" s="2" t="s">
        <v>13</v>
      </c>
      <c r="E3" s="2" t="s">
        <v>19</v>
      </c>
      <c r="F3" s="2" t="s">
        <v>20</v>
      </c>
      <c r="G3" s="2" t="s">
        <v>21</v>
      </c>
      <c r="H3" s="2" t="s">
        <v>22</v>
      </c>
      <c r="I3" s="2">
        <v>108</v>
      </c>
      <c r="J3" s="2" t="s">
        <v>18</v>
      </c>
      <c r="K3" s="3">
        <f>DATE(2025,4,21)</f>
        <v>45768</v>
      </c>
    </row>
    <row r="4" ht="51">
      <c r="A4" s="2">
        <v>3</v>
      </c>
      <c r="B4" s="2" t="s">
        <v>11</v>
      </c>
      <c r="C4" s="2" t="s">
        <v>12</v>
      </c>
      <c r="D4" s="2" t="s">
        <v>13</v>
      </c>
      <c r="E4" s="2" t="s">
        <v>19</v>
      </c>
      <c r="F4" s="2" t="s">
        <v>20</v>
      </c>
      <c r="G4" s="2" t="s">
        <v>23</v>
      </c>
      <c r="H4" s="2" t="s">
        <v>17</v>
      </c>
      <c r="I4" s="2">
        <v>144</v>
      </c>
      <c r="J4" s="2" t="s">
        <v>18</v>
      </c>
      <c r="K4" s="3">
        <f>DATE(2025,4,16)</f>
        <v>45763</v>
      </c>
    </row>
    <row r="5" ht="76.5">
      <c r="A5" s="2">
        <v>4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24</v>
      </c>
      <c r="H5" s="2" t="s">
        <v>25</v>
      </c>
      <c r="I5" s="2">
        <v>36</v>
      </c>
      <c r="J5" s="2" t="s">
        <v>18</v>
      </c>
      <c r="K5" s="3">
        <f>DATE(2024,12,16)</f>
        <v>45642</v>
      </c>
    </row>
    <row r="6" ht="51">
      <c r="A6" s="2">
        <v>5</v>
      </c>
      <c r="B6" s="2" t="s">
        <v>11</v>
      </c>
      <c r="C6" s="2" t="s">
        <v>12</v>
      </c>
      <c r="D6" s="2" t="s">
        <v>13</v>
      </c>
      <c r="E6" s="2" t="s">
        <v>19</v>
      </c>
      <c r="F6" s="2" t="s">
        <v>20</v>
      </c>
      <c r="G6" s="2" t="s">
        <v>26</v>
      </c>
      <c r="H6" s="2" t="s">
        <v>27</v>
      </c>
      <c r="I6" s="2">
        <v>144</v>
      </c>
      <c r="J6" s="2" t="s">
        <v>18</v>
      </c>
      <c r="K6" s="3">
        <f>DATE(2024,5,17)</f>
        <v>45429</v>
      </c>
    </row>
    <row r="7" ht="51">
      <c r="A7" s="2">
        <v>6</v>
      </c>
      <c r="B7" s="2" t="s">
        <v>11</v>
      </c>
      <c r="C7" s="2" t="s">
        <v>12</v>
      </c>
      <c r="D7" s="2" t="s">
        <v>13</v>
      </c>
      <c r="E7" s="2" t="s">
        <v>19</v>
      </c>
      <c r="F7" s="2" t="s">
        <v>20</v>
      </c>
      <c r="G7" s="2" t="s">
        <v>28</v>
      </c>
      <c r="H7" s="2" t="s">
        <v>27</v>
      </c>
      <c r="I7" s="2">
        <v>144</v>
      </c>
      <c r="J7" s="2" t="s">
        <v>18</v>
      </c>
      <c r="K7" s="3">
        <f>DATE(2024,5,20)</f>
        <v>45432</v>
      </c>
    </row>
    <row r="8" ht="76.5">
      <c r="A8" s="2">
        <v>7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29</v>
      </c>
      <c r="H8" s="2" t="s">
        <v>30</v>
      </c>
      <c r="I8" s="2">
        <v>36</v>
      </c>
      <c r="J8" s="2" t="s">
        <v>18</v>
      </c>
      <c r="K8" s="3">
        <f>DATE(2023,2,14)</f>
        <v>44971</v>
      </c>
    </row>
    <row r="9" ht="76.5">
      <c r="A9" s="2">
        <v>8</v>
      </c>
      <c r="B9" s="2" t="s">
        <v>31</v>
      </c>
      <c r="C9" s="2" t="s">
        <v>32</v>
      </c>
      <c r="D9" s="2" t="s">
        <v>33</v>
      </c>
      <c r="E9" s="2" t="s">
        <v>14</v>
      </c>
      <c r="F9" s="2" t="s">
        <v>15</v>
      </c>
      <c r="G9" s="2" t="s">
        <v>34</v>
      </c>
      <c r="H9" s="2" t="s">
        <v>27</v>
      </c>
      <c r="I9" s="2">
        <v>36</v>
      </c>
      <c r="J9" s="2" t="s">
        <v>18</v>
      </c>
      <c r="K9" s="3">
        <f>DATE(2025,11,27)</f>
        <v>45988</v>
      </c>
    </row>
    <row r="10" ht="76.5">
      <c r="A10" s="2">
        <v>9</v>
      </c>
      <c r="B10" s="2" t="s">
        <v>31</v>
      </c>
      <c r="C10" s="2" t="s">
        <v>32</v>
      </c>
      <c r="D10" s="2" t="s">
        <v>33</v>
      </c>
      <c r="E10" s="2" t="s">
        <v>14</v>
      </c>
      <c r="F10" s="2" t="s">
        <v>15</v>
      </c>
      <c r="G10" s="2" t="s">
        <v>29</v>
      </c>
      <c r="H10" s="2" t="s">
        <v>30</v>
      </c>
      <c r="I10" s="2">
        <v>36</v>
      </c>
      <c r="J10" s="2" t="s">
        <v>18</v>
      </c>
      <c r="K10" s="3">
        <f>DATE(2023,2,14)</f>
        <v>44971</v>
      </c>
    </row>
    <row r="11" ht="76.5">
      <c r="A11" s="2">
        <v>10</v>
      </c>
      <c r="B11" s="2" t="s">
        <v>35</v>
      </c>
      <c r="C11" s="2" t="s">
        <v>36</v>
      </c>
      <c r="D11" s="2" t="s">
        <v>37</v>
      </c>
      <c r="E11" s="2" t="s">
        <v>14</v>
      </c>
      <c r="F11" s="2" t="s">
        <v>15</v>
      </c>
      <c r="G11" s="2" t="s">
        <v>24</v>
      </c>
      <c r="H11" s="2" t="s">
        <v>25</v>
      </c>
      <c r="I11" s="2">
        <v>36</v>
      </c>
      <c r="J11" s="2" t="s">
        <v>18</v>
      </c>
      <c r="K11" s="3">
        <f>DATE(2024,12,16)</f>
        <v>45642</v>
      </c>
    </row>
    <row r="12" ht="63.75">
      <c r="A12" s="2">
        <v>11</v>
      </c>
      <c r="B12" s="2" t="s">
        <v>35</v>
      </c>
      <c r="C12" s="2" t="s">
        <v>36</v>
      </c>
      <c r="D12" s="2" t="s">
        <v>37</v>
      </c>
      <c r="E12" s="2" t="s">
        <v>14</v>
      </c>
      <c r="F12" s="2" t="s">
        <v>38</v>
      </c>
      <c r="G12" s="2" t="s">
        <v>39</v>
      </c>
      <c r="H12" s="2" t="s">
        <v>27</v>
      </c>
      <c r="I12" s="2">
        <v>16</v>
      </c>
      <c r="J12" s="2" t="s">
        <v>18</v>
      </c>
      <c r="K12" s="3">
        <f>DATE(2024,9,21)</f>
        <v>45556</v>
      </c>
    </row>
    <row r="13" ht="76.5">
      <c r="A13" s="2">
        <v>12</v>
      </c>
      <c r="B13" s="2" t="s">
        <v>35</v>
      </c>
      <c r="C13" s="2" t="s">
        <v>36</v>
      </c>
      <c r="D13" s="2" t="s">
        <v>37</v>
      </c>
      <c r="E13" s="2" t="s">
        <v>14</v>
      </c>
      <c r="F13" s="2" t="s">
        <v>40</v>
      </c>
      <c r="G13" s="2" t="s">
        <v>41</v>
      </c>
      <c r="H13" s="2" t="s">
        <v>27</v>
      </c>
      <c r="I13" s="2">
        <v>36</v>
      </c>
      <c r="J13" s="2" t="s">
        <v>18</v>
      </c>
      <c r="K13" s="3">
        <f>DATE(2024,4,19)</f>
        <v>45401</v>
      </c>
    </row>
    <row r="14" ht="38.25">
      <c r="A14" s="2">
        <v>13</v>
      </c>
      <c r="B14" s="2" t="s">
        <v>42</v>
      </c>
      <c r="C14" s="2" t="s">
        <v>43</v>
      </c>
      <c r="D14" s="2" t="s">
        <v>44</v>
      </c>
      <c r="E14" s="2" t="s">
        <v>14</v>
      </c>
      <c r="F14" s="2" t="s">
        <v>45</v>
      </c>
      <c r="G14" s="2" t="s">
        <v>46</v>
      </c>
      <c r="H14" s="2" t="s">
        <v>27</v>
      </c>
      <c r="I14" s="2">
        <v>72</v>
      </c>
      <c r="J14" s="2" t="s">
        <v>18</v>
      </c>
      <c r="K14" s="3">
        <f t="shared" ref="K14:K15" si="0">DATE(2025,2,25)</f>
        <v>45713</v>
      </c>
    </row>
    <row r="15" ht="38.25">
      <c r="A15" s="2">
        <v>14</v>
      </c>
      <c r="B15" s="2" t="s">
        <v>42</v>
      </c>
      <c r="C15" s="2" t="s">
        <v>43</v>
      </c>
      <c r="D15" s="2" t="s">
        <v>44</v>
      </c>
      <c r="E15" s="2" t="s">
        <v>14</v>
      </c>
      <c r="F15" s="2" t="s">
        <v>47</v>
      </c>
      <c r="G15" s="2" t="s">
        <v>48</v>
      </c>
      <c r="H15" s="2" t="s">
        <v>27</v>
      </c>
      <c r="I15" s="2">
        <v>36</v>
      </c>
      <c r="J15" s="2" t="s">
        <v>18</v>
      </c>
      <c r="K15" s="3">
        <f t="shared" si="0"/>
        <v>45713</v>
      </c>
    </row>
    <row r="16" ht="63.75">
      <c r="A16" s="2">
        <v>15</v>
      </c>
      <c r="B16" s="2" t="s">
        <v>42</v>
      </c>
      <c r="C16" s="2" t="s">
        <v>43</v>
      </c>
      <c r="D16" s="2" t="s">
        <v>44</v>
      </c>
      <c r="E16" s="2" t="s">
        <v>14</v>
      </c>
      <c r="F16" s="2" t="s">
        <v>49</v>
      </c>
      <c r="G16" s="2" t="s">
        <v>50</v>
      </c>
      <c r="H16" s="2" t="s">
        <v>30</v>
      </c>
      <c r="I16" s="2">
        <v>16</v>
      </c>
      <c r="J16" s="2" t="s">
        <v>18</v>
      </c>
      <c r="K16" s="3">
        <f>DATE(2024,4,26)</f>
        <v>45408</v>
      </c>
    </row>
    <row r="17" ht="25.5">
      <c r="A17" s="2">
        <v>16</v>
      </c>
      <c r="B17" s="2" t="s">
        <v>42</v>
      </c>
      <c r="C17" s="2" t="s">
        <v>43</v>
      </c>
      <c r="D17" s="2" t="s">
        <v>44</v>
      </c>
      <c r="E17" s="2" t="s">
        <v>14</v>
      </c>
      <c r="F17" s="2" t="s">
        <v>51</v>
      </c>
      <c r="G17" s="2" t="s">
        <v>52</v>
      </c>
      <c r="H17" s="2" t="s">
        <v>27</v>
      </c>
      <c r="I17" s="2">
        <v>72</v>
      </c>
      <c r="J17" s="2" t="s">
        <v>18</v>
      </c>
      <c r="K17" s="3">
        <f>DATE(2024,3,11)</f>
        <v>45362</v>
      </c>
    </row>
    <row r="18" ht="25.5">
      <c r="A18" s="2">
        <v>17</v>
      </c>
      <c r="B18" s="2" t="s">
        <v>42</v>
      </c>
      <c r="C18" s="2" t="s">
        <v>43</v>
      </c>
      <c r="D18" s="2" t="s">
        <v>44</v>
      </c>
      <c r="E18" s="2" t="s">
        <v>14</v>
      </c>
      <c r="F18" s="2" t="s">
        <v>51</v>
      </c>
      <c r="G18" s="2" t="s">
        <v>53</v>
      </c>
      <c r="H18" s="2" t="s">
        <v>27</v>
      </c>
      <c r="I18" s="2">
        <v>72</v>
      </c>
      <c r="J18" s="2" t="s">
        <v>18</v>
      </c>
      <c r="K18" s="3">
        <f>DATE(2024,2,21)</f>
        <v>45343</v>
      </c>
    </row>
    <row r="19" ht="76.5">
      <c r="A19" s="2">
        <v>18</v>
      </c>
      <c r="B19" s="2" t="s">
        <v>42</v>
      </c>
      <c r="C19" s="2" t="s">
        <v>43</v>
      </c>
      <c r="D19" s="2" t="s">
        <v>44</v>
      </c>
      <c r="E19" s="2" t="s">
        <v>14</v>
      </c>
      <c r="F19" s="2" t="s">
        <v>40</v>
      </c>
      <c r="G19" s="2" t="s">
        <v>54</v>
      </c>
      <c r="H19" s="2" t="s">
        <v>27</v>
      </c>
      <c r="I19" s="2">
        <v>36</v>
      </c>
      <c r="J19" s="2" t="s">
        <v>18</v>
      </c>
      <c r="K19" s="3">
        <f>DATE(2023,6,13)</f>
        <v>45090</v>
      </c>
    </row>
    <row r="20" ht="63.75">
      <c r="A20" s="2">
        <v>19</v>
      </c>
      <c r="B20" s="2" t="s">
        <v>42</v>
      </c>
      <c r="C20" s="2" t="s">
        <v>43</v>
      </c>
      <c r="D20" s="2" t="s">
        <v>44</v>
      </c>
      <c r="E20" s="2" t="s">
        <v>14</v>
      </c>
      <c r="F20" s="2" t="s">
        <v>49</v>
      </c>
      <c r="G20" s="2" t="s">
        <v>55</v>
      </c>
      <c r="H20" s="2" t="s">
        <v>30</v>
      </c>
      <c r="I20" s="2">
        <v>16</v>
      </c>
      <c r="J20" s="2" t="s">
        <v>18</v>
      </c>
      <c r="K20" s="3">
        <f>DATE(2023,4,28)</f>
        <v>45044</v>
      </c>
    </row>
    <row r="21" ht="25.5">
      <c r="A21" s="2">
        <v>20</v>
      </c>
      <c r="B21" s="2" t="s">
        <v>42</v>
      </c>
      <c r="C21" s="2" t="s">
        <v>43</v>
      </c>
      <c r="D21" s="2" t="s">
        <v>44</v>
      </c>
      <c r="E21" s="2" t="s">
        <v>14</v>
      </c>
      <c r="F21" s="2" t="s">
        <v>56</v>
      </c>
      <c r="G21" s="2" t="s">
        <v>57</v>
      </c>
      <c r="H21" s="2" t="s">
        <v>30</v>
      </c>
      <c r="I21" s="2">
        <v>72</v>
      </c>
      <c r="J21" s="2" t="s">
        <v>18</v>
      </c>
      <c r="K21" s="3">
        <f>DATE(2023,3,1)</f>
        <v>44986</v>
      </c>
    </row>
    <row r="22" ht="76.5">
      <c r="A22" s="2">
        <v>21</v>
      </c>
      <c r="B22" s="2" t="s">
        <v>58</v>
      </c>
      <c r="C22" s="2" t="s">
        <v>59</v>
      </c>
      <c r="D22" s="2" t="s">
        <v>13</v>
      </c>
      <c r="E22" s="2" t="s">
        <v>14</v>
      </c>
      <c r="F22" s="2" t="s">
        <v>40</v>
      </c>
      <c r="G22" s="2" t="s">
        <v>60</v>
      </c>
      <c r="H22" s="2" t="s">
        <v>27</v>
      </c>
      <c r="I22" s="2">
        <v>18</v>
      </c>
      <c r="J22" s="2" t="s">
        <v>18</v>
      </c>
      <c r="K22" s="3">
        <f>DATE(2024,5,15)</f>
        <v>45427</v>
      </c>
    </row>
    <row r="23" ht="76.5">
      <c r="A23" s="2">
        <v>22</v>
      </c>
      <c r="B23" s="2" t="s">
        <v>58</v>
      </c>
      <c r="C23" s="2" t="s">
        <v>59</v>
      </c>
      <c r="D23" s="2" t="s">
        <v>13</v>
      </c>
      <c r="E23" s="2" t="s">
        <v>14</v>
      </c>
      <c r="F23" s="2" t="s">
        <v>15</v>
      </c>
      <c r="G23" s="2" t="s">
        <v>61</v>
      </c>
      <c r="H23" s="2" t="s">
        <v>30</v>
      </c>
      <c r="I23" s="2">
        <v>18</v>
      </c>
      <c r="J23" s="2" t="s">
        <v>18</v>
      </c>
      <c r="K23" s="3">
        <f>DATE(2023,11,28)</f>
        <v>45258</v>
      </c>
    </row>
    <row r="24" ht="76.5">
      <c r="A24" s="2">
        <v>23</v>
      </c>
      <c r="B24" s="2" t="s">
        <v>58</v>
      </c>
      <c r="C24" s="2" t="s">
        <v>59</v>
      </c>
      <c r="D24" s="2" t="s">
        <v>13</v>
      </c>
      <c r="E24" s="2" t="s">
        <v>14</v>
      </c>
      <c r="F24" s="2" t="s">
        <v>40</v>
      </c>
      <c r="G24" s="2" t="s">
        <v>62</v>
      </c>
      <c r="H24" s="2" t="s">
        <v>27</v>
      </c>
      <c r="I24" s="2">
        <v>18</v>
      </c>
      <c r="J24" s="2" t="s">
        <v>18</v>
      </c>
      <c r="K24" s="3">
        <f>DATE(2023,6,19)</f>
        <v>45096</v>
      </c>
    </row>
    <row r="25" ht="76.5">
      <c r="A25" s="2">
        <v>24</v>
      </c>
      <c r="B25" s="2" t="s">
        <v>63</v>
      </c>
      <c r="C25" s="2" t="s">
        <v>36</v>
      </c>
      <c r="D25" s="2" t="s">
        <v>64</v>
      </c>
      <c r="E25" s="2" t="s">
        <v>14</v>
      </c>
      <c r="F25" s="2" t="s">
        <v>40</v>
      </c>
      <c r="G25" s="2" t="s">
        <v>65</v>
      </c>
      <c r="H25" s="2" t="s">
        <v>27</v>
      </c>
      <c r="I25" s="2">
        <v>36</v>
      </c>
      <c r="J25" s="2" t="s">
        <v>18</v>
      </c>
      <c r="K25" s="3">
        <f>DATE(2024,12,19)</f>
        <v>45645</v>
      </c>
    </row>
    <row r="26" ht="76.5">
      <c r="A26" s="2">
        <v>25</v>
      </c>
      <c r="B26" s="2" t="s">
        <v>66</v>
      </c>
      <c r="C26" s="2" t="s">
        <v>36</v>
      </c>
      <c r="D26" s="2" t="s">
        <v>67</v>
      </c>
      <c r="E26" s="2" t="s">
        <v>14</v>
      </c>
      <c r="F26" s="2" t="s">
        <v>15</v>
      </c>
      <c r="G26" s="2" t="s">
        <v>68</v>
      </c>
      <c r="H26" s="2" t="s">
        <v>30</v>
      </c>
      <c r="I26" s="2">
        <v>36</v>
      </c>
      <c r="J26" s="2" t="s">
        <v>18</v>
      </c>
      <c r="K26" s="3">
        <f>DATE(2025,10,30)</f>
        <v>45960</v>
      </c>
    </row>
    <row r="27" ht="76.5">
      <c r="A27" s="2">
        <v>26</v>
      </c>
      <c r="B27" s="2" t="s">
        <v>66</v>
      </c>
      <c r="C27" s="2" t="s">
        <v>36</v>
      </c>
      <c r="D27" s="2" t="s">
        <v>67</v>
      </c>
      <c r="E27" s="2" t="s">
        <v>14</v>
      </c>
      <c r="F27" s="2" t="s">
        <v>15</v>
      </c>
      <c r="G27" s="2" t="s">
        <v>29</v>
      </c>
      <c r="H27" s="2" t="s">
        <v>30</v>
      </c>
      <c r="I27" s="2">
        <v>36</v>
      </c>
      <c r="J27" s="2" t="s">
        <v>18</v>
      </c>
      <c r="K27" s="3">
        <f>DATE(2023,2,14)</f>
        <v>44971</v>
      </c>
    </row>
    <row r="28" ht="76.5">
      <c r="A28" s="2">
        <v>27</v>
      </c>
      <c r="B28" s="2" t="s">
        <v>69</v>
      </c>
      <c r="C28" s="2" t="s">
        <v>70</v>
      </c>
      <c r="D28" s="2" t="s">
        <v>37</v>
      </c>
      <c r="E28" s="2" t="s">
        <v>14</v>
      </c>
      <c r="F28" s="2" t="s">
        <v>15</v>
      </c>
      <c r="G28" s="2" t="s">
        <v>61</v>
      </c>
      <c r="H28" s="2" t="s">
        <v>30</v>
      </c>
      <c r="I28" s="2">
        <v>18</v>
      </c>
      <c r="J28" s="2" t="s">
        <v>18</v>
      </c>
      <c r="K28" s="3">
        <f>DATE(2023,11,28)</f>
        <v>45258</v>
      </c>
    </row>
    <row r="29" ht="76.5">
      <c r="A29" s="2">
        <v>28</v>
      </c>
      <c r="B29" s="2" t="s">
        <v>71</v>
      </c>
      <c r="C29" s="2" t="s">
        <v>72</v>
      </c>
      <c r="D29" s="2" t="s">
        <v>73</v>
      </c>
      <c r="E29" s="2" t="s">
        <v>14</v>
      </c>
      <c r="F29" s="2" t="s">
        <v>15</v>
      </c>
      <c r="G29" s="2" t="s">
        <v>74</v>
      </c>
      <c r="H29" s="2" t="s">
        <v>27</v>
      </c>
      <c r="I29" s="2">
        <v>36</v>
      </c>
      <c r="J29" s="2" t="s">
        <v>18</v>
      </c>
      <c r="K29" s="3">
        <f>DATE(2025,3,10)</f>
        <v>45726</v>
      </c>
    </row>
    <row r="30" ht="76.5">
      <c r="A30" s="2">
        <v>29</v>
      </c>
      <c r="B30" s="2" t="s">
        <v>71</v>
      </c>
      <c r="C30" s="2" t="s">
        <v>72</v>
      </c>
      <c r="D30" s="2" t="s">
        <v>73</v>
      </c>
      <c r="E30" s="2" t="s">
        <v>14</v>
      </c>
      <c r="F30" s="2" t="s">
        <v>15</v>
      </c>
      <c r="G30" s="2" t="s">
        <v>24</v>
      </c>
      <c r="H30" s="2" t="s">
        <v>25</v>
      </c>
      <c r="I30" s="2">
        <v>36</v>
      </c>
      <c r="J30" s="2" t="s">
        <v>18</v>
      </c>
      <c r="K30" s="3">
        <f t="shared" ref="K30:K31" si="1">DATE(2024,12,16)</f>
        <v>45642</v>
      </c>
    </row>
    <row r="31" ht="76.5">
      <c r="A31" s="2">
        <v>30</v>
      </c>
      <c r="B31" s="2" t="s">
        <v>75</v>
      </c>
      <c r="C31" s="2" t="s">
        <v>76</v>
      </c>
      <c r="D31" s="2" t="s">
        <v>77</v>
      </c>
      <c r="E31" s="2" t="s">
        <v>14</v>
      </c>
      <c r="F31" s="2" t="s">
        <v>15</v>
      </c>
      <c r="G31" s="2" t="s">
        <v>24</v>
      </c>
      <c r="H31" s="2" t="s">
        <v>25</v>
      </c>
      <c r="I31" s="2">
        <v>36</v>
      </c>
      <c r="J31" s="2" t="s">
        <v>18</v>
      </c>
      <c r="K31" s="3">
        <f t="shared" si="1"/>
        <v>45642</v>
      </c>
    </row>
    <row r="32" ht="51">
      <c r="A32" s="2">
        <v>31</v>
      </c>
      <c r="B32" s="2" t="s">
        <v>75</v>
      </c>
      <c r="C32" s="2" t="s">
        <v>76</v>
      </c>
      <c r="D32" s="2" t="s">
        <v>77</v>
      </c>
      <c r="E32" s="2" t="s">
        <v>14</v>
      </c>
      <c r="F32" s="2" t="s">
        <v>78</v>
      </c>
      <c r="G32" s="2" t="s">
        <v>79</v>
      </c>
      <c r="H32" s="2" t="s">
        <v>30</v>
      </c>
      <c r="I32" s="2">
        <v>36</v>
      </c>
      <c r="J32" s="2" t="s">
        <v>18</v>
      </c>
      <c r="K32" s="3">
        <f>DATE(2024,6,27)</f>
        <v>45470</v>
      </c>
    </row>
    <row r="33" ht="63.75">
      <c r="A33" s="2">
        <v>32</v>
      </c>
      <c r="B33" s="2" t="s">
        <v>75</v>
      </c>
      <c r="C33" s="2" t="s">
        <v>76</v>
      </c>
      <c r="D33" s="2" t="s">
        <v>77</v>
      </c>
      <c r="E33" s="2" t="s">
        <v>14</v>
      </c>
      <c r="F33" s="2" t="s">
        <v>49</v>
      </c>
      <c r="G33" s="2" t="s">
        <v>80</v>
      </c>
      <c r="H33" s="2" t="s">
        <v>30</v>
      </c>
      <c r="I33" s="2">
        <v>16</v>
      </c>
      <c r="J33" s="2" t="s">
        <v>18</v>
      </c>
      <c r="K33" s="3">
        <f>DATE(2023,10,30)</f>
        <v>45229</v>
      </c>
    </row>
    <row r="34" ht="76.5">
      <c r="A34" s="2">
        <v>33</v>
      </c>
      <c r="B34" s="2" t="s">
        <v>75</v>
      </c>
      <c r="C34" s="2" t="s">
        <v>76</v>
      </c>
      <c r="D34" s="2" t="s">
        <v>77</v>
      </c>
      <c r="E34" s="2" t="s">
        <v>14</v>
      </c>
      <c r="F34" s="2" t="s">
        <v>15</v>
      </c>
      <c r="G34" s="2" t="s">
        <v>29</v>
      </c>
      <c r="H34" s="2" t="s">
        <v>30</v>
      </c>
      <c r="I34" s="2">
        <v>36</v>
      </c>
      <c r="J34" s="2" t="s">
        <v>18</v>
      </c>
      <c r="K34" s="3">
        <f>DATE(2023,2,14)</f>
        <v>44971</v>
      </c>
    </row>
    <row r="35" ht="76.5">
      <c r="A35" s="2">
        <v>34</v>
      </c>
      <c r="B35" s="2" t="s">
        <v>81</v>
      </c>
      <c r="C35" s="2" t="s">
        <v>82</v>
      </c>
      <c r="D35" s="2" t="s">
        <v>83</v>
      </c>
      <c r="E35" s="2" t="s">
        <v>14</v>
      </c>
      <c r="F35" s="2" t="s">
        <v>15</v>
      </c>
      <c r="G35" s="2" t="s">
        <v>24</v>
      </c>
      <c r="H35" s="2" t="s">
        <v>25</v>
      </c>
      <c r="I35" s="2">
        <v>36</v>
      </c>
      <c r="J35" s="2" t="s">
        <v>18</v>
      </c>
      <c r="K35" s="3">
        <f>DATE(2024,12,16)</f>
        <v>45642</v>
      </c>
    </row>
    <row r="36" ht="76.5">
      <c r="A36" s="2">
        <v>35</v>
      </c>
      <c r="B36" s="2" t="s">
        <v>81</v>
      </c>
      <c r="C36" s="2" t="s">
        <v>82</v>
      </c>
      <c r="D36" s="2" t="s">
        <v>83</v>
      </c>
      <c r="E36" s="2" t="s">
        <v>14</v>
      </c>
      <c r="F36" s="2" t="s">
        <v>15</v>
      </c>
      <c r="G36" s="2" t="s">
        <v>29</v>
      </c>
      <c r="H36" s="2" t="s">
        <v>30</v>
      </c>
      <c r="I36" s="2">
        <v>36</v>
      </c>
      <c r="J36" s="2" t="s">
        <v>18</v>
      </c>
      <c r="K36" s="3">
        <f>DATE(2023,2,14)</f>
        <v>44971</v>
      </c>
    </row>
    <row r="37" ht="76.5">
      <c r="A37" s="2">
        <v>36</v>
      </c>
      <c r="B37" s="2" t="s">
        <v>81</v>
      </c>
      <c r="C37" s="2" t="s">
        <v>70</v>
      </c>
      <c r="D37" s="2" t="s">
        <v>84</v>
      </c>
      <c r="E37" s="2" t="s">
        <v>14</v>
      </c>
      <c r="F37" s="2" t="s">
        <v>15</v>
      </c>
      <c r="G37" s="2" t="s">
        <v>16</v>
      </c>
      <c r="H37" s="2" t="s">
        <v>17</v>
      </c>
      <c r="I37" s="2">
        <v>36</v>
      </c>
      <c r="J37" s="2" t="s">
        <v>18</v>
      </c>
      <c r="K37" s="3">
        <f>DATE(2025,12,10)</f>
        <v>46001</v>
      </c>
    </row>
    <row r="38" ht="76.5">
      <c r="A38" s="2">
        <v>37</v>
      </c>
      <c r="B38" s="2" t="s">
        <v>81</v>
      </c>
      <c r="C38" s="2" t="s">
        <v>70</v>
      </c>
      <c r="D38" s="2" t="s">
        <v>84</v>
      </c>
      <c r="E38" s="2" t="s">
        <v>14</v>
      </c>
      <c r="F38" s="2" t="s">
        <v>40</v>
      </c>
      <c r="G38" s="2" t="s">
        <v>60</v>
      </c>
      <c r="H38" s="2" t="s">
        <v>27</v>
      </c>
      <c r="I38" s="2">
        <v>18</v>
      </c>
      <c r="J38" s="2" t="s">
        <v>18</v>
      </c>
      <c r="K38" s="3">
        <f>DATE(2024,5,15)</f>
        <v>45427</v>
      </c>
    </row>
    <row r="39" ht="76.5">
      <c r="A39" s="2">
        <v>38</v>
      </c>
      <c r="B39" s="2" t="s">
        <v>81</v>
      </c>
      <c r="C39" s="2" t="s">
        <v>70</v>
      </c>
      <c r="D39" s="2" t="s">
        <v>84</v>
      </c>
      <c r="E39" s="2" t="s">
        <v>14</v>
      </c>
      <c r="F39" s="2" t="s">
        <v>15</v>
      </c>
      <c r="G39" s="2" t="s">
        <v>29</v>
      </c>
      <c r="H39" s="2" t="s">
        <v>30</v>
      </c>
      <c r="I39" s="2">
        <v>36</v>
      </c>
      <c r="J39" s="2" t="s">
        <v>18</v>
      </c>
      <c r="K39" s="3">
        <f>DATE(2023,2,14)</f>
        <v>44971</v>
      </c>
    </row>
    <row r="40" ht="76.5">
      <c r="A40" s="2">
        <v>39</v>
      </c>
      <c r="B40" s="2" t="s">
        <v>85</v>
      </c>
      <c r="C40" s="2" t="s">
        <v>32</v>
      </c>
      <c r="D40" s="2" t="s">
        <v>67</v>
      </c>
      <c r="E40" s="2" t="s">
        <v>14</v>
      </c>
      <c r="F40" s="2" t="s">
        <v>15</v>
      </c>
      <c r="G40" s="2" t="s">
        <v>29</v>
      </c>
      <c r="H40" s="2" t="s">
        <v>30</v>
      </c>
      <c r="I40" s="2">
        <v>36</v>
      </c>
      <c r="J40" s="2" t="s">
        <v>18</v>
      </c>
      <c r="K40" s="3">
        <f>DATE(2024,2,29)</f>
        <v>45351</v>
      </c>
    </row>
    <row r="41" ht="63.75">
      <c r="A41" s="2">
        <v>40</v>
      </c>
      <c r="B41" s="2" t="s">
        <v>85</v>
      </c>
      <c r="C41" s="2" t="s">
        <v>32</v>
      </c>
      <c r="D41" s="2" t="s">
        <v>67</v>
      </c>
      <c r="E41" s="2" t="s">
        <v>14</v>
      </c>
      <c r="F41" s="2" t="s">
        <v>49</v>
      </c>
      <c r="G41" s="2" t="s">
        <v>86</v>
      </c>
      <c r="H41" s="2" t="s">
        <v>30</v>
      </c>
      <c r="I41" s="2">
        <v>20</v>
      </c>
      <c r="J41" s="2" t="s">
        <v>18</v>
      </c>
      <c r="K41" s="3">
        <f>DATE(2024,2,14)</f>
        <v>45336</v>
      </c>
    </row>
    <row r="42" ht="51">
      <c r="A42" s="2">
        <v>41</v>
      </c>
      <c r="B42" s="2" t="s">
        <v>87</v>
      </c>
      <c r="C42" s="2" t="s">
        <v>43</v>
      </c>
      <c r="D42" s="2" t="s">
        <v>88</v>
      </c>
      <c r="E42" s="2" t="s">
        <v>14</v>
      </c>
      <c r="F42" s="2" t="s">
        <v>89</v>
      </c>
      <c r="G42" s="2" t="s">
        <v>90</v>
      </c>
      <c r="H42" s="2" t="s">
        <v>27</v>
      </c>
      <c r="I42" s="2">
        <v>36</v>
      </c>
      <c r="J42" s="2" t="s">
        <v>18</v>
      </c>
      <c r="K42" s="3">
        <f>DATE(2024,7,13)</f>
        <v>45486</v>
      </c>
    </row>
    <row r="43" ht="63.75">
      <c r="A43" s="2">
        <v>42</v>
      </c>
      <c r="B43" s="2" t="s">
        <v>87</v>
      </c>
      <c r="C43" s="2" t="s">
        <v>43</v>
      </c>
      <c r="D43" s="2" t="s">
        <v>88</v>
      </c>
      <c r="E43" s="2" t="s">
        <v>14</v>
      </c>
      <c r="F43" s="2" t="s">
        <v>91</v>
      </c>
      <c r="G43" s="2" t="s">
        <v>92</v>
      </c>
      <c r="H43" s="2" t="s">
        <v>93</v>
      </c>
      <c r="I43" s="2">
        <v>60</v>
      </c>
      <c r="J43" s="2" t="s">
        <v>18</v>
      </c>
      <c r="K43" s="3">
        <f>DATE(2023,4,24)</f>
        <v>45040</v>
      </c>
    </row>
    <row r="44" ht="51">
      <c r="A44" s="2">
        <v>43</v>
      </c>
      <c r="B44" s="2" t="s">
        <v>94</v>
      </c>
      <c r="C44" s="2" t="s">
        <v>95</v>
      </c>
      <c r="D44" s="2" t="s">
        <v>96</v>
      </c>
      <c r="E44" s="2" t="s">
        <v>14</v>
      </c>
      <c r="F44" s="2" t="s">
        <v>97</v>
      </c>
      <c r="G44" s="2" t="s">
        <v>98</v>
      </c>
      <c r="H44" s="2" t="s">
        <v>27</v>
      </c>
      <c r="I44" s="2">
        <v>38</v>
      </c>
      <c r="J44" s="2" t="s">
        <v>18</v>
      </c>
      <c r="K44" s="3">
        <f>DATE(2024,11,20)</f>
        <v>45616</v>
      </c>
    </row>
    <row r="45" ht="76.5">
      <c r="A45" s="2">
        <v>44</v>
      </c>
      <c r="B45" s="2" t="s">
        <v>94</v>
      </c>
      <c r="C45" s="2" t="s">
        <v>95</v>
      </c>
      <c r="D45" s="2" t="s">
        <v>96</v>
      </c>
      <c r="E45" s="2" t="s">
        <v>14</v>
      </c>
      <c r="F45" s="2" t="s">
        <v>40</v>
      </c>
      <c r="G45" s="2" t="s">
        <v>41</v>
      </c>
      <c r="H45" s="2" t="s">
        <v>27</v>
      </c>
      <c r="I45" s="2">
        <v>72</v>
      </c>
      <c r="J45" s="2" t="s">
        <v>18</v>
      </c>
      <c r="K45" s="3">
        <f>DATE(2024,4,19)</f>
        <v>45401</v>
      </c>
    </row>
    <row r="46" ht="76.5">
      <c r="A46" s="2">
        <v>45</v>
      </c>
      <c r="B46" s="2" t="s">
        <v>94</v>
      </c>
      <c r="C46" s="2" t="s">
        <v>95</v>
      </c>
      <c r="D46" s="2" t="s">
        <v>96</v>
      </c>
      <c r="E46" s="2" t="s">
        <v>14</v>
      </c>
      <c r="F46" s="2" t="s">
        <v>40</v>
      </c>
      <c r="G46" s="2" t="s">
        <v>99</v>
      </c>
      <c r="H46" s="2" t="s">
        <v>93</v>
      </c>
      <c r="I46" s="2">
        <v>18</v>
      </c>
      <c r="J46" s="2" t="s">
        <v>18</v>
      </c>
      <c r="K46" s="3">
        <f>DATE(2024,4,25)</f>
        <v>45407</v>
      </c>
    </row>
    <row r="47" ht="76.5">
      <c r="A47" s="2">
        <v>46</v>
      </c>
      <c r="B47" s="2" t="s">
        <v>100</v>
      </c>
      <c r="C47" s="2" t="s">
        <v>72</v>
      </c>
      <c r="D47" s="2" t="s">
        <v>101</v>
      </c>
      <c r="E47" s="2" t="s">
        <v>14</v>
      </c>
      <c r="F47" s="2" t="s">
        <v>15</v>
      </c>
      <c r="G47" s="2" t="s">
        <v>29</v>
      </c>
      <c r="H47" s="2" t="s">
        <v>30</v>
      </c>
      <c r="I47" s="2">
        <v>36</v>
      </c>
      <c r="J47" s="2" t="s">
        <v>18</v>
      </c>
      <c r="K47" s="3">
        <f>DATE(2023,2,14)</f>
        <v>44971</v>
      </c>
    </row>
    <row r="48" ht="76.5">
      <c r="A48" s="2">
        <v>47</v>
      </c>
      <c r="B48" s="2" t="s">
        <v>102</v>
      </c>
      <c r="C48" s="2" t="s">
        <v>59</v>
      </c>
      <c r="D48" s="2" t="s">
        <v>67</v>
      </c>
      <c r="E48" s="2" t="s">
        <v>14</v>
      </c>
      <c r="F48" s="2" t="s">
        <v>15</v>
      </c>
      <c r="G48" s="2" t="s">
        <v>68</v>
      </c>
      <c r="H48" s="2" t="s">
        <v>30</v>
      </c>
      <c r="I48" s="2">
        <v>36</v>
      </c>
      <c r="J48" s="2" t="s">
        <v>18</v>
      </c>
      <c r="K48" s="3">
        <f>DATE(2025,10,30)</f>
        <v>45960</v>
      </c>
    </row>
    <row r="49" ht="76.5">
      <c r="A49" s="2">
        <v>48</v>
      </c>
      <c r="B49" s="2" t="s">
        <v>102</v>
      </c>
      <c r="C49" s="2" t="s">
        <v>59</v>
      </c>
      <c r="D49" s="2" t="s">
        <v>67</v>
      </c>
      <c r="E49" s="2" t="s">
        <v>14</v>
      </c>
      <c r="F49" s="2" t="s">
        <v>15</v>
      </c>
      <c r="G49" s="2" t="s">
        <v>24</v>
      </c>
      <c r="H49" s="2" t="s">
        <v>25</v>
      </c>
      <c r="I49" s="2">
        <v>36</v>
      </c>
      <c r="J49" s="2" t="s">
        <v>18</v>
      </c>
      <c r="K49" s="3">
        <f>DATE(2024,12,16)</f>
        <v>45642</v>
      </c>
    </row>
    <row r="50" ht="76.5">
      <c r="A50" s="2">
        <v>49</v>
      </c>
      <c r="B50" s="2" t="s">
        <v>102</v>
      </c>
      <c r="C50" s="2" t="s">
        <v>59</v>
      </c>
      <c r="D50" s="2" t="s">
        <v>67</v>
      </c>
      <c r="E50" s="2" t="s">
        <v>14</v>
      </c>
      <c r="F50" s="2" t="s">
        <v>15</v>
      </c>
      <c r="G50" s="2" t="s">
        <v>103</v>
      </c>
      <c r="H50" s="2" t="s">
        <v>27</v>
      </c>
      <c r="I50" s="2">
        <v>36</v>
      </c>
      <c r="J50" s="2" t="s">
        <v>18</v>
      </c>
      <c r="K50" s="3">
        <f>DATE(2023,5,5)</f>
        <v>45051</v>
      </c>
    </row>
    <row r="51" ht="76.5">
      <c r="A51" s="2">
        <v>50</v>
      </c>
      <c r="B51" s="2" t="s">
        <v>104</v>
      </c>
      <c r="C51" s="2" t="s">
        <v>105</v>
      </c>
      <c r="D51" s="2" t="s">
        <v>106</v>
      </c>
      <c r="E51" s="2" t="s">
        <v>14</v>
      </c>
      <c r="F51" s="2" t="s">
        <v>15</v>
      </c>
      <c r="G51" s="2" t="s">
        <v>68</v>
      </c>
      <c r="H51" s="2" t="s">
        <v>30</v>
      </c>
      <c r="I51" s="2">
        <v>36</v>
      </c>
      <c r="J51" s="2" t="s">
        <v>18</v>
      </c>
      <c r="K51" s="3">
        <f>DATE(2025,10,30)</f>
        <v>45960</v>
      </c>
    </row>
    <row r="52" ht="63.75">
      <c r="A52" s="2">
        <v>51</v>
      </c>
      <c r="B52" s="2" t="s">
        <v>104</v>
      </c>
      <c r="C52" s="2" t="s">
        <v>105</v>
      </c>
      <c r="D52" s="2" t="s">
        <v>106</v>
      </c>
      <c r="E52" s="2" t="s">
        <v>19</v>
      </c>
      <c r="F52" s="2" t="s">
        <v>107</v>
      </c>
      <c r="G52" s="2" t="s">
        <v>108</v>
      </c>
      <c r="H52" s="2" t="s">
        <v>27</v>
      </c>
      <c r="I52" s="2">
        <v>144</v>
      </c>
      <c r="J52" s="2" t="s">
        <v>18</v>
      </c>
      <c r="K52" s="3">
        <f>DATE(2025,3,7)</f>
        <v>45723</v>
      </c>
    </row>
    <row r="53" ht="76.5">
      <c r="A53" s="2">
        <v>52</v>
      </c>
      <c r="B53" s="2" t="s">
        <v>104</v>
      </c>
      <c r="C53" s="2" t="s">
        <v>105</v>
      </c>
      <c r="D53" s="2" t="s">
        <v>106</v>
      </c>
      <c r="E53" s="2" t="s">
        <v>14</v>
      </c>
      <c r="F53" s="2" t="s">
        <v>15</v>
      </c>
      <c r="G53" s="2" t="s">
        <v>29</v>
      </c>
      <c r="H53" s="2" t="s">
        <v>30</v>
      </c>
      <c r="I53" s="2">
        <v>36</v>
      </c>
      <c r="J53" s="2" t="s">
        <v>18</v>
      </c>
      <c r="K53" s="3">
        <f>DATE(2024,12,3)</f>
        <v>45629</v>
      </c>
    </row>
    <row r="54" ht="63.75">
      <c r="A54" s="2">
        <v>53</v>
      </c>
      <c r="B54" s="2" t="s">
        <v>104</v>
      </c>
      <c r="C54" s="2" t="s">
        <v>105</v>
      </c>
      <c r="D54" s="2" t="s">
        <v>106</v>
      </c>
      <c r="E54" s="2" t="s">
        <v>19</v>
      </c>
      <c r="F54" s="2" t="s">
        <v>109</v>
      </c>
      <c r="G54" s="2" t="s">
        <v>110</v>
      </c>
      <c r="H54" s="2" t="s">
        <v>27</v>
      </c>
      <c r="I54" s="2">
        <v>108</v>
      </c>
      <c r="J54" s="2" t="s">
        <v>18</v>
      </c>
      <c r="K54" s="3">
        <f>DATE(2024,8,19)</f>
        <v>45523</v>
      </c>
    </row>
    <row r="55" ht="76.5">
      <c r="A55" s="2">
        <v>54</v>
      </c>
      <c r="B55" s="2" t="s">
        <v>104</v>
      </c>
      <c r="C55" s="2" t="s">
        <v>105</v>
      </c>
      <c r="D55" s="2" t="s">
        <v>106</v>
      </c>
      <c r="E55" s="2" t="s">
        <v>14</v>
      </c>
      <c r="F55" s="2" t="s">
        <v>40</v>
      </c>
      <c r="G55" s="2" t="s">
        <v>54</v>
      </c>
      <c r="H55" s="2" t="s">
        <v>27</v>
      </c>
      <c r="I55" s="2">
        <v>36</v>
      </c>
      <c r="J55" s="2" t="s">
        <v>18</v>
      </c>
      <c r="K55" s="3">
        <f>DATE(2023,9,15)</f>
        <v>45184</v>
      </c>
    </row>
    <row r="56" ht="25.5">
      <c r="A56" s="2">
        <v>55</v>
      </c>
      <c r="B56" s="2" t="s">
        <v>104</v>
      </c>
      <c r="C56" s="2" t="s">
        <v>105</v>
      </c>
      <c r="D56" s="2" t="s">
        <v>106</v>
      </c>
      <c r="E56" s="2" t="s">
        <v>19</v>
      </c>
      <c r="F56" s="2" t="s">
        <v>111</v>
      </c>
      <c r="G56" s="2" t="s">
        <v>112</v>
      </c>
      <c r="H56" s="2" t="s">
        <v>93</v>
      </c>
      <c r="I56" s="2">
        <v>144</v>
      </c>
      <c r="J56" s="2" t="s">
        <v>18</v>
      </c>
      <c r="K56" s="3">
        <f>DATE(2023,7,5)</f>
        <v>45112</v>
      </c>
    </row>
    <row r="57" ht="76.5">
      <c r="A57" s="2">
        <v>56</v>
      </c>
      <c r="B57" s="2" t="s">
        <v>104</v>
      </c>
      <c r="C57" s="2" t="s">
        <v>105</v>
      </c>
      <c r="D57" s="2" t="s">
        <v>106</v>
      </c>
      <c r="E57" s="2" t="s">
        <v>14</v>
      </c>
      <c r="F57" s="2" t="s">
        <v>40</v>
      </c>
      <c r="G57" s="2" t="s">
        <v>113</v>
      </c>
      <c r="H57" s="2" t="s">
        <v>27</v>
      </c>
      <c r="I57" s="2">
        <v>72</v>
      </c>
      <c r="J57" s="2" t="s">
        <v>18</v>
      </c>
      <c r="K57" s="3">
        <f>DATE(2023,1,19)</f>
        <v>44945</v>
      </c>
    </row>
    <row r="58" ht="76.5">
      <c r="A58" s="2">
        <v>57</v>
      </c>
      <c r="B58" s="2" t="s">
        <v>114</v>
      </c>
      <c r="C58" s="2" t="s">
        <v>115</v>
      </c>
      <c r="D58" s="2" t="s">
        <v>116</v>
      </c>
      <c r="E58" s="2" t="s">
        <v>14</v>
      </c>
      <c r="F58" s="2" t="s">
        <v>15</v>
      </c>
      <c r="G58" s="2" t="s">
        <v>61</v>
      </c>
      <c r="H58" s="2" t="s">
        <v>30</v>
      </c>
      <c r="I58" s="2">
        <v>18</v>
      </c>
      <c r="J58" s="2" t="s">
        <v>18</v>
      </c>
      <c r="K58" s="3">
        <f>DATE(2023,11,28)</f>
        <v>45258</v>
      </c>
    </row>
    <row r="59" ht="63.75">
      <c r="A59" s="2">
        <v>58</v>
      </c>
      <c r="B59" s="2" t="s">
        <v>117</v>
      </c>
      <c r="C59" s="2" t="s">
        <v>118</v>
      </c>
      <c r="D59" s="2" t="s">
        <v>67</v>
      </c>
      <c r="E59" s="2" t="s">
        <v>14</v>
      </c>
      <c r="F59" s="2" t="s">
        <v>49</v>
      </c>
      <c r="G59" s="2" t="s">
        <v>119</v>
      </c>
      <c r="H59" s="2" t="s">
        <v>30</v>
      </c>
      <c r="I59" s="2">
        <v>72</v>
      </c>
      <c r="J59" s="2" t="s">
        <v>18</v>
      </c>
      <c r="K59" s="3">
        <f>DATE(2024,12,19)</f>
        <v>45645</v>
      </c>
    </row>
    <row r="60" ht="76.5">
      <c r="A60" s="2">
        <v>59</v>
      </c>
      <c r="B60" s="2" t="s">
        <v>117</v>
      </c>
      <c r="C60" s="2" t="s">
        <v>118</v>
      </c>
      <c r="D60" s="2" t="s">
        <v>67</v>
      </c>
      <c r="E60" s="2" t="s">
        <v>14</v>
      </c>
      <c r="F60" s="2" t="s">
        <v>40</v>
      </c>
      <c r="G60" s="2" t="s">
        <v>120</v>
      </c>
      <c r="H60" s="2" t="s">
        <v>27</v>
      </c>
      <c r="I60" s="2">
        <v>36</v>
      </c>
      <c r="J60" s="2" t="s">
        <v>18</v>
      </c>
      <c r="K60" s="3">
        <f>DATE(2024,12,17)</f>
        <v>45643</v>
      </c>
    </row>
    <row r="61" ht="76.5">
      <c r="A61" s="2">
        <v>60</v>
      </c>
      <c r="B61" s="2" t="s">
        <v>121</v>
      </c>
      <c r="C61" s="2" t="s">
        <v>122</v>
      </c>
      <c r="D61" s="2" t="s">
        <v>83</v>
      </c>
      <c r="E61" s="2" t="s">
        <v>14</v>
      </c>
      <c r="F61" s="2" t="s">
        <v>15</v>
      </c>
      <c r="G61" s="2" t="s">
        <v>34</v>
      </c>
      <c r="H61" s="2" t="s">
        <v>27</v>
      </c>
      <c r="I61" s="2">
        <v>36</v>
      </c>
      <c r="J61" s="2" t="s">
        <v>18</v>
      </c>
      <c r="K61" s="3">
        <f>DATE(2025,11,27)</f>
        <v>45988</v>
      </c>
    </row>
    <row r="62" ht="76.5">
      <c r="A62" s="2">
        <v>61</v>
      </c>
      <c r="B62" s="2" t="s">
        <v>123</v>
      </c>
      <c r="C62" s="2" t="s">
        <v>36</v>
      </c>
      <c r="D62" s="2" t="s">
        <v>13</v>
      </c>
      <c r="E62" s="2" t="s">
        <v>19</v>
      </c>
      <c r="F62" s="2" t="s">
        <v>40</v>
      </c>
      <c r="G62" s="2" t="s">
        <v>124</v>
      </c>
      <c r="H62" s="2" t="s">
        <v>93</v>
      </c>
      <c r="I62" s="2">
        <v>108</v>
      </c>
      <c r="J62" s="2" t="s">
        <v>18</v>
      </c>
      <c r="K62" s="3">
        <f>DATE(2023,6,29)</f>
        <v>45106</v>
      </c>
    </row>
    <row r="63" ht="76.5">
      <c r="A63" s="2">
        <v>62</v>
      </c>
      <c r="B63" s="2" t="s">
        <v>125</v>
      </c>
      <c r="C63" s="2" t="s">
        <v>126</v>
      </c>
      <c r="D63" s="2" t="s">
        <v>101</v>
      </c>
      <c r="E63" s="2" t="s">
        <v>14</v>
      </c>
      <c r="F63" s="2" t="s">
        <v>15</v>
      </c>
      <c r="G63" s="2" t="s">
        <v>24</v>
      </c>
      <c r="H63" s="2" t="s">
        <v>27</v>
      </c>
      <c r="I63" s="2">
        <v>36</v>
      </c>
      <c r="J63" s="2" t="s">
        <v>18</v>
      </c>
      <c r="K63" s="3">
        <f>DATE(2024,12,16)</f>
        <v>45642</v>
      </c>
    </row>
    <row r="64" ht="51">
      <c r="A64" s="2">
        <v>63</v>
      </c>
      <c r="B64" s="2" t="s">
        <v>125</v>
      </c>
      <c r="C64" s="2" t="s">
        <v>126</v>
      </c>
      <c r="D64" s="2" t="s">
        <v>101</v>
      </c>
      <c r="E64" s="2" t="s">
        <v>14</v>
      </c>
      <c r="F64" s="2" t="s">
        <v>127</v>
      </c>
      <c r="G64" s="2" t="s">
        <v>128</v>
      </c>
      <c r="H64" s="2" t="s">
        <v>25</v>
      </c>
      <c r="I64" s="2">
        <v>36</v>
      </c>
      <c r="J64" s="2" t="s">
        <v>18</v>
      </c>
      <c r="K64" s="3">
        <f>DATE(2024,2,29)</f>
        <v>45351</v>
      </c>
    </row>
    <row r="65" ht="12.800000000000001">
      <c r="A65" s="2">
        <v>64</v>
      </c>
      <c r="B65" s="2" t="s">
        <v>125</v>
      </c>
      <c r="C65" s="2" t="s">
        <v>126</v>
      </c>
      <c r="D65" s="2" t="s">
        <v>101</v>
      </c>
      <c r="E65" s="2" t="s">
        <v>14</v>
      </c>
      <c r="F65" s="2" t="s">
        <v>129</v>
      </c>
      <c r="G65" s="2" t="s">
        <v>130</v>
      </c>
      <c r="H65" s="2" t="s">
        <v>27</v>
      </c>
      <c r="I65" s="2">
        <v>72</v>
      </c>
      <c r="J65" s="2" t="s">
        <v>18</v>
      </c>
      <c r="K65" s="3">
        <f>DATE(2023,11,20)</f>
        <v>45250</v>
      </c>
    </row>
    <row r="66" ht="12.800000000000001">
      <c r="A66" s="2">
        <v>65</v>
      </c>
      <c r="B66" s="2" t="s">
        <v>125</v>
      </c>
      <c r="C66" s="2" t="s">
        <v>126</v>
      </c>
      <c r="D66" s="2" t="s">
        <v>101</v>
      </c>
      <c r="E66" s="2" t="s">
        <v>14</v>
      </c>
      <c r="F66" s="2" t="s">
        <v>127</v>
      </c>
      <c r="G66" s="2" t="s">
        <v>131</v>
      </c>
      <c r="H66" s="2" t="s">
        <v>27</v>
      </c>
      <c r="I66" s="2">
        <v>72</v>
      </c>
      <c r="J66" s="2" t="s">
        <v>18</v>
      </c>
      <c r="K66" s="3">
        <f>DATE(2023,6,20)</f>
        <v>45097</v>
      </c>
    </row>
    <row r="67" ht="12.800000000000001">
      <c r="A67" s="2">
        <v>66</v>
      </c>
      <c r="B67" s="2" t="s">
        <v>125</v>
      </c>
      <c r="C67" s="2" t="s">
        <v>126</v>
      </c>
      <c r="D67" s="2" t="s">
        <v>101</v>
      </c>
      <c r="E67" s="2" t="s">
        <v>14</v>
      </c>
      <c r="F67" s="2" t="s">
        <v>40</v>
      </c>
      <c r="G67" s="2" t="s">
        <v>132</v>
      </c>
      <c r="H67" s="2" t="s">
        <v>30</v>
      </c>
      <c r="I67" s="2">
        <v>72</v>
      </c>
      <c r="J67" s="2" t="s">
        <v>18</v>
      </c>
      <c r="K67" s="3">
        <f>DATE(2023,6,14)</f>
        <v>45091</v>
      </c>
    </row>
    <row r="68" ht="12.800000000000001">
      <c r="A68" s="2">
        <v>67</v>
      </c>
      <c r="B68" s="2" t="s">
        <v>133</v>
      </c>
      <c r="C68" s="2" t="s">
        <v>134</v>
      </c>
      <c r="D68" s="2" t="s">
        <v>83</v>
      </c>
      <c r="E68" s="2" t="s">
        <v>14</v>
      </c>
      <c r="F68" s="2" t="s">
        <v>135</v>
      </c>
      <c r="G68" s="2" t="s">
        <v>136</v>
      </c>
      <c r="H68" s="2" t="s">
        <v>93</v>
      </c>
      <c r="I68" s="2">
        <v>36</v>
      </c>
      <c r="J68" s="2" t="s">
        <v>18</v>
      </c>
      <c r="K68" s="3">
        <f>DATE(2024,6,19)</f>
        <v>45462</v>
      </c>
    </row>
    <row r="69" ht="12.800000000000001">
      <c r="A69" s="2">
        <v>68</v>
      </c>
      <c r="B69" s="2" t="s">
        <v>133</v>
      </c>
      <c r="C69" s="2" t="s">
        <v>134</v>
      </c>
      <c r="D69" s="2" t="s">
        <v>83</v>
      </c>
      <c r="E69" s="2" t="s">
        <v>14</v>
      </c>
      <c r="F69" s="2" t="s">
        <v>40</v>
      </c>
      <c r="G69" s="2" t="s">
        <v>54</v>
      </c>
      <c r="H69" s="2" t="s">
        <v>93</v>
      </c>
      <c r="I69" s="2">
        <v>36</v>
      </c>
      <c r="J69" s="2" t="s">
        <v>18</v>
      </c>
      <c r="K69" s="3">
        <f>DATE(2023,6,13)</f>
        <v>45090</v>
      </c>
    </row>
    <row r="70" ht="12.800000000000001">
      <c r="A70" s="2">
        <v>69</v>
      </c>
      <c r="B70" s="2" t="s">
        <v>133</v>
      </c>
      <c r="C70" s="2" t="s">
        <v>134</v>
      </c>
      <c r="D70" s="2" t="s">
        <v>83</v>
      </c>
      <c r="E70" s="2" t="s">
        <v>14</v>
      </c>
      <c r="F70" s="2" t="s">
        <v>49</v>
      </c>
      <c r="G70" s="2" t="s">
        <v>137</v>
      </c>
      <c r="H70" s="2" t="s">
        <v>93</v>
      </c>
      <c r="I70" s="2">
        <v>16</v>
      </c>
      <c r="J70" s="2" t="s">
        <v>18</v>
      </c>
      <c r="K70" s="3">
        <f>DATE(2023,2,27)</f>
        <v>44984</v>
      </c>
    </row>
    <row r="71" ht="12.800000000000001">
      <c r="A71" s="2">
        <v>70</v>
      </c>
      <c r="B71" s="2" t="s">
        <v>138</v>
      </c>
      <c r="C71" s="2" t="s">
        <v>139</v>
      </c>
      <c r="D71" s="2" t="s">
        <v>88</v>
      </c>
      <c r="E71" s="2" t="s">
        <v>14</v>
      </c>
      <c r="F71" s="2" t="s">
        <v>15</v>
      </c>
      <c r="G71" s="2" t="s">
        <v>29</v>
      </c>
      <c r="H71" s="2" t="s">
        <v>30</v>
      </c>
      <c r="I71" s="2">
        <v>36</v>
      </c>
      <c r="J71" s="2" t="s">
        <v>18</v>
      </c>
      <c r="K71" s="3">
        <f>DATE(2023,2,14)</f>
        <v>44971</v>
      </c>
    </row>
    <row r="72" ht="12.800000000000001">
      <c r="A72" s="2">
        <v>71</v>
      </c>
      <c r="B72" s="2" t="s">
        <v>140</v>
      </c>
      <c r="C72" s="2" t="s">
        <v>141</v>
      </c>
      <c r="D72" s="2" t="s">
        <v>73</v>
      </c>
      <c r="E72" s="2" t="s">
        <v>14</v>
      </c>
      <c r="F72" s="2" t="s">
        <v>40</v>
      </c>
      <c r="G72" s="2" t="s">
        <v>142</v>
      </c>
      <c r="H72" s="2" t="s">
        <v>27</v>
      </c>
      <c r="I72" s="2">
        <v>72</v>
      </c>
      <c r="J72" s="2" t="s">
        <v>18</v>
      </c>
      <c r="K72" s="3">
        <f>DATE(2025,5,15)</f>
        <v>45792</v>
      </c>
    </row>
    <row r="73" ht="12.800000000000001">
      <c r="A73" s="2">
        <v>72</v>
      </c>
      <c r="B73" s="2" t="s">
        <v>140</v>
      </c>
      <c r="C73" s="2" t="s">
        <v>141</v>
      </c>
      <c r="D73" s="2" t="s">
        <v>73</v>
      </c>
      <c r="E73" s="2" t="s">
        <v>14</v>
      </c>
      <c r="F73" s="2" t="s">
        <v>143</v>
      </c>
      <c r="G73" s="2" t="s">
        <v>144</v>
      </c>
      <c r="H73" s="2" t="s">
        <v>27</v>
      </c>
      <c r="I73" s="2">
        <v>72</v>
      </c>
      <c r="J73" s="2" t="s">
        <v>18</v>
      </c>
      <c r="K73" s="3">
        <f>DATE(2024,11,26)</f>
        <v>45622</v>
      </c>
    </row>
    <row r="74" ht="12.800000000000001">
      <c r="A74" s="2">
        <v>73</v>
      </c>
      <c r="B74" s="2" t="s">
        <v>140</v>
      </c>
      <c r="C74" s="2" t="s">
        <v>141</v>
      </c>
      <c r="D74" s="2" t="s">
        <v>73</v>
      </c>
      <c r="E74" s="2" t="s">
        <v>14</v>
      </c>
      <c r="F74" s="2" t="s">
        <v>143</v>
      </c>
      <c r="G74" s="2" t="s">
        <v>145</v>
      </c>
      <c r="H74" s="2" t="s">
        <v>27</v>
      </c>
      <c r="I74" s="2">
        <v>36</v>
      </c>
      <c r="J74" s="2" t="s">
        <v>18</v>
      </c>
      <c r="K74" s="3">
        <f>DATE(2024,11,6)</f>
        <v>45602</v>
      </c>
    </row>
    <row r="75" ht="12.800000000000001">
      <c r="A75" s="2">
        <v>74</v>
      </c>
      <c r="B75" s="2" t="s">
        <v>140</v>
      </c>
      <c r="C75" s="2" t="s">
        <v>141</v>
      </c>
      <c r="D75" s="2" t="s">
        <v>73</v>
      </c>
      <c r="E75" s="2" t="s">
        <v>14</v>
      </c>
      <c r="F75" s="2" t="s">
        <v>15</v>
      </c>
      <c r="G75" s="2" t="s">
        <v>24</v>
      </c>
      <c r="H75" s="2" t="s">
        <v>25</v>
      </c>
      <c r="I75" s="2">
        <v>36</v>
      </c>
      <c r="J75" s="2" t="s">
        <v>18</v>
      </c>
      <c r="K75" s="3">
        <f>DATE(2024,12,16)</f>
        <v>45642</v>
      </c>
    </row>
    <row r="76" ht="12.800000000000001">
      <c r="A76" s="2">
        <v>75</v>
      </c>
      <c r="B76" s="2" t="s">
        <v>140</v>
      </c>
      <c r="C76" s="2" t="s">
        <v>141</v>
      </c>
      <c r="D76" s="2" t="s">
        <v>73</v>
      </c>
      <c r="E76" s="2" t="s">
        <v>14</v>
      </c>
      <c r="F76" s="2" t="s">
        <v>15</v>
      </c>
      <c r="G76" s="2" t="s">
        <v>29</v>
      </c>
      <c r="H76" s="2" t="s">
        <v>30</v>
      </c>
      <c r="I76" s="2">
        <v>36</v>
      </c>
      <c r="J76" s="2" t="s">
        <v>18</v>
      </c>
      <c r="K76" s="3">
        <f>DATE(2024,5,3)</f>
        <v>45415</v>
      </c>
    </row>
    <row r="77" ht="12.800000000000001">
      <c r="A77" s="2">
        <v>76</v>
      </c>
      <c r="B77" s="2" t="s">
        <v>140</v>
      </c>
      <c r="C77" s="2" t="s">
        <v>141</v>
      </c>
      <c r="D77" s="2" t="s">
        <v>73</v>
      </c>
      <c r="E77" s="2" t="s">
        <v>14</v>
      </c>
      <c r="F77" s="2" t="s">
        <v>129</v>
      </c>
      <c r="G77" s="2" t="s">
        <v>130</v>
      </c>
      <c r="H77" s="2" t="s">
        <v>27</v>
      </c>
      <c r="I77" s="2">
        <v>72</v>
      </c>
      <c r="J77" s="2" t="s">
        <v>18</v>
      </c>
      <c r="K77" s="3">
        <f>DATE(2023,11,20)</f>
        <v>45250</v>
      </c>
    </row>
    <row r="78" ht="12.800000000000001">
      <c r="A78" s="2">
        <v>77</v>
      </c>
      <c r="B78" s="2" t="s">
        <v>140</v>
      </c>
      <c r="C78" s="2" t="s">
        <v>141</v>
      </c>
      <c r="D78" s="2" t="s">
        <v>73</v>
      </c>
      <c r="E78" s="2" t="s">
        <v>14</v>
      </c>
      <c r="F78" s="2" t="s">
        <v>49</v>
      </c>
      <c r="G78" s="2" t="s">
        <v>146</v>
      </c>
      <c r="H78" s="2" t="s">
        <v>30</v>
      </c>
      <c r="I78" s="2">
        <v>72</v>
      </c>
      <c r="J78" s="2" t="s">
        <v>18</v>
      </c>
      <c r="K78" s="3">
        <f>DATE(2023,10,25)</f>
        <v>45224</v>
      </c>
    </row>
    <row r="79" ht="12.800000000000001">
      <c r="A79" s="2">
        <v>78</v>
      </c>
      <c r="B79" s="2" t="s">
        <v>147</v>
      </c>
      <c r="C79" s="2" t="s">
        <v>70</v>
      </c>
      <c r="D79" s="2" t="s">
        <v>77</v>
      </c>
      <c r="E79" s="2" t="s">
        <v>14</v>
      </c>
      <c r="F79" s="2" t="s">
        <v>148</v>
      </c>
      <c r="G79" s="2" t="s">
        <v>149</v>
      </c>
      <c r="H79" s="2" t="s">
        <v>27</v>
      </c>
      <c r="I79" s="2">
        <v>36</v>
      </c>
      <c r="J79" s="2" t="s">
        <v>18</v>
      </c>
      <c r="K79" s="3">
        <f>DATE(2023,9,6)</f>
        <v>45175</v>
      </c>
    </row>
    <row r="80" ht="12.800000000000001">
      <c r="A80" s="2">
        <v>79</v>
      </c>
      <c r="B80" s="2" t="s">
        <v>150</v>
      </c>
      <c r="C80" s="2" t="s">
        <v>32</v>
      </c>
      <c r="D80" s="2" t="s">
        <v>151</v>
      </c>
      <c r="E80" s="2" t="s">
        <v>14</v>
      </c>
      <c r="F80" s="2" t="s">
        <v>49</v>
      </c>
      <c r="G80" s="2" t="s">
        <v>152</v>
      </c>
      <c r="H80" s="2" t="s">
        <v>93</v>
      </c>
      <c r="I80" s="2">
        <v>36</v>
      </c>
      <c r="J80" s="2" t="s">
        <v>18</v>
      </c>
      <c r="K80" s="3">
        <f>DATE(2023,12,15)</f>
        <v>45275</v>
      </c>
    </row>
    <row r="81" ht="12.800000000000001">
      <c r="A81" s="2">
        <v>80</v>
      </c>
      <c r="B81" s="2" t="s">
        <v>153</v>
      </c>
      <c r="C81" s="2" t="s">
        <v>154</v>
      </c>
      <c r="D81" s="2" t="s">
        <v>155</v>
      </c>
      <c r="E81" s="2" t="s">
        <v>14</v>
      </c>
      <c r="F81" s="2" t="s">
        <v>129</v>
      </c>
      <c r="G81" s="2" t="s">
        <v>156</v>
      </c>
      <c r="H81" s="2" t="s">
        <v>93</v>
      </c>
      <c r="I81" s="2">
        <v>36</v>
      </c>
      <c r="J81" s="2" t="s">
        <v>18</v>
      </c>
      <c r="K81" s="3">
        <f>DATE(2023,12,8)</f>
        <v>45268</v>
      </c>
    </row>
    <row r="82" ht="12.800000000000001">
      <c r="A82" s="2">
        <v>81</v>
      </c>
      <c r="B82" s="2" t="s">
        <v>157</v>
      </c>
      <c r="C82" s="2" t="s">
        <v>158</v>
      </c>
      <c r="D82" s="2" t="s">
        <v>159</v>
      </c>
      <c r="E82" s="2" t="s">
        <v>14</v>
      </c>
      <c r="F82" s="2" t="s">
        <v>15</v>
      </c>
      <c r="G82" s="2" t="s">
        <v>29</v>
      </c>
      <c r="H82" s="2" t="s">
        <v>30</v>
      </c>
      <c r="I82" s="2">
        <v>36</v>
      </c>
      <c r="J82" s="2" t="s">
        <v>18</v>
      </c>
      <c r="K82" s="3">
        <f>DATE(2024,12,3)</f>
        <v>45629</v>
      </c>
    </row>
    <row r="83" ht="12.800000000000001">
      <c r="A83" s="2">
        <v>82</v>
      </c>
      <c r="B83" s="2" t="s">
        <v>160</v>
      </c>
      <c r="C83" s="2" t="s">
        <v>161</v>
      </c>
      <c r="D83" s="2" t="s">
        <v>83</v>
      </c>
      <c r="E83" s="2" t="s">
        <v>14</v>
      </c>
      <c r="F83" s="2" t="s">
        <v>15</v>
      </c>
      <c r="G83" s="2" t="s">
        <v>24</v>
      </c>
      <c r="H83" s="2" t="s">
        <v>25</v>
      </c>
      <c r="I83" s="2">
        <v>36</v>
      </c>
      <c r="J83" s="2" t="s">
        <v>18</v>
      </c>
      <c r="K83" s="3">
        <f>DATE(2024,12,16)</f>
        <v>45642</v>
      </c>
    </row>
    <row r="84" ht="12.800000000000001">
      <c r="A84" s="2">
        <v>83</v>
      </c>
      <c r="B84" s="2" t="s">
        <v>160</v>
      </c>
      <c r="C84" s="2" t="s">
        <v>161</v>
      </c>
      <c r="D84" s="2" t="s">
        <v>83</v>
      </c>
      <c r="E84" s="2" t="s">
        <v>14</v>
      </c>
      <c r="F84" s="2" t="s">
        <v>15</v>
      </c>
      <c r="G84" s="2" t="s">
        <v>29</v>
      </c>
      <c r="H84" s="2" t="s">
        <v>30</v>
      </c>
      <c r="I84" s="2">
        <v>36</v>
      </c>
      <c r="J84" s="2" t="s">
        <v>18</v>
      </c>
      <c r="K84" s="3">
        <f>DATE(2023,2,14)</f>
        <v>44971</v>
      </c>
    </row>
    <row r="85" ht="12.800000000000001">
      <c r="A85" s="2">
        <v>84</v>
      </c>
      <c r="B85" s="2" t="s">
        <v>162</v>
      </c>
      <c r="C85" s="2" t="s">
        <v>105</v>
      </c>
      <c r="D85" s="2" t="s">
        <v>163</v>
      </c>
      <c r="E85" s="2" t="s">
        <v>14</v>
      </c>
      <c r="F85" s="2" t="s">
        <v>164</v>
      </c>
      <c r="G85" s="2" t="s">
        <v>165</v>
      </c>
      <c r="H85" s="2" t="s">
        <v>27</v>
      </c>
      <c r="I85" s="2">
        <v>72</v>
      </c>
      <c r="J85" s="2" t="s">
        <v>18</v>
      </c>
      <c r="K85" s="3">
        <f>DATE(2024,7,2)</f>
        <v>45475</v>
      </c>
    </row>
    <row r="86" ht="12.800000000000001">
      <c r="A86" s="2">
        <v>85</v>
      </c>
      <c r="B86" s="2" t="s">
        <v>166</v>
      </c>
      <c r="C86" s="2" t="s">
        <v>167</v>
      </c>
      <c r="D86" s="2" t="s">
        <v>168</v>
      </c>
      <c r="E86" s="2" t="s">
        <v>14</v>
      </c>
      <c r="F86" s="2" t="s">
        <v>15</v>
      </c>
      <c r="G86" s="2" t="s">
        <v>68</v>
      </c>
      <c r="H86" s="2" t="s">
        <v>30</v>
      </c>
      <c r="I86" s="2">
        <v>36</v>
      </c>
      <c r="J86" s="2" t="s">
        <v>18</v>
      </c>
      <c r="K86" s="3">
        <f>DATE(2025,10,30)</f>
        <v>45960</v>
      </c>
    </row>
    <row r="87" ht="12.800000000000001">
      <c r="A87" s="2">
        <v>86</v>
      </c>
      <c r="B87" s="2" t="s">
        <v>166</v>
      </c>
      <c r="C87" s="2" t="s">
        <v>167</v>
      </c>
      <c r="D87" s="2" t="s">
        <v>168</v>
      </c>
      <c r="E87" s="2" t="s">
        <v>19</v>
      </c>
      <c r="F87" s="2" t="s">
        <v>169</v>
      </c>
      <c r="G87" s="2" t="s">
        <v>170</v>
      </c>
      <c r="H87" s="2" t="s">
        <v>27</v>
      </c>
      <c r="I87" s="2">
        <v>140</v>
      </c>
      <c r="J87" s="2" t="s">
        <v>18</v>
      </c>
      <c r="K87" s="3">
        <f>DATE(2024,1,16)</f>
        <v>45307</v>
      </c>
    </row>
    <row r="88" ht="12.800000000000001">
      <c r="A88" s="2">
        <v>87</v>
      </c>
      <c r="B88" s="2" t="s">
        <v>171</v>
      </c>
      <c r="C88" s="2" t="s">
        <v>36</v>
      </c>
      <c r="D88" s="2" t="s">
        <v>172</v>
      </c>
      <c r="E88" s="2" t="s">
        <v>14</v>
      </c>
      <c r="F88" s="2" t="s">
        <v>173</v>
      </c>
      <c r="G88" s="2" t="s">
        <v>174</v>
      </c>
      <c r="H88" s="2" t="s">
        <v>93</v>
      </c>
      <c r="I88" s="2">
        <v>28</v>
      </c>
      <c r="J88" s="2" t="s">
        <v>18</v>
      </c>
      <c r="K88" s="3">
        <f>DATE(2025,6,11)</f>
        <v>45819</v>
      </c>
    </row>
    <row r="89" ht="12.800000000000001">
      <c r="A89" s="2">
        <v>88</v>
      </c>
      <c r="B89" s="2" t="s">
        <v>171</v>
      </c>
      <c r="C89" s="2" t="s">
        <v>36</v>
      </c>
      <c r="D89" s="2" t="s">
        <v>172</v>
      </c>
      <c r="E89" s="2" t="s">
        <v>14</v>
      </c>
      <c r="F89" s="2" t="s">
        <v>40</v>
      </c>
      <c r="G89" s="2" t="s">
        <v>175</v>
      </c>
      <c r="H89" s="2" t="s">
        <v>93</v>
      </c>
      <c r="I89" s="2">
        <v>36</v>
      </c>
      <c r="J89" s="2" t="s">
        <v>18</v>
      </c>
      <c r="K89" s="3">
        <f>DATE(2024,2,22)</f>
        <v>45344</v>
      </c>
    </row>
    <row r="90" ht="12.800000000000001">
      <c r="A90" s="2">
        <v>89</v>
      </c>
      <c r="B90" s="2" t="s">
        <v>176</v>
      </c>
      <c r="C90" s="2" t="s">
        <v>177</v>
      </c>
      <c r="D90" s="2" t="s">
        <v>178</v>
      </c>
      <c r="E90" s="2" t="s">
        <v>14</v>
      </c>
      <c r="F90" s="2" t="s">
        <v>15</v>
      </c>
      <c r="G90" s="2" t="s">
        <v>16</v>
      </c>
      <c r="H90" s="2" t="s">
        <v>17</v>
      </c>
      <c r="I90" s="2">
        <v>36</v>
      </c>
      <c r="J90" s="2" t="s">
        <v>18</v>
      </c>
      <c r="K90" s="3">
        <f>DATE(2025,12,10)</f>
        <v>46001</v>
      </c>
    </row>
    <row r="91" ht="12.800000000000001">
      <c r="A91" s="2">
        <v>90</v>
      </c>
      <c r="B91" s="2" t="s">
        <v>176</v>
      </c>
      <c r="C91" s="2" t="s">
        <v>177</v>
      </c>
      <c r="D91" s="2" t="s">
        <v>178</v>
      </c>
      <c r="E91" s="2" t="s">
        <v>14</v>
      </c>
      <c r="F91" s="2" t="s">
        <v>15</v>
      </c>
      <c r="G91" s="2" t="s">
        <v>68</v>
      </c>
      <c r="H91" s="2" t="s">
        <v>30</v>
      </c>
      <c r="I91" s="2">
        <v>36</v>
      </c>
      <c r="J91" s="2" t="s">
        <v>18</v>
      </c>
      <c r="K91" s="3">
        <f>DATE(2025,10,30)</f>
        <v>45960</v>
      </c>
    </row>
    <row r="92" ht="12.800000000000001">
      <c r="A92" s="2">
        <v>91</v>
      </c>
      <c r="B92" s="2" t="s">
        <v>176</v>
      </c>
      <c r="C92" s="2" t="s">
        <v>177</v>
      </c>
      <c r="D92" s="2" t="s">
        <v>178</v>
      </c>
      <c r="E92" s="2" t="s">
        <v>14</v>
      </c>
      <c r="F92" s="2" t="s">
        <v>15</v>
      </c>
      <c r="G92" s="2" t="s">
        <v>29</v>
      </c>
      <c r="H92" s="2" t="s">
        <v>30</v>
      </c>
      <c r="I92" s="2">
        <v>36</v>
      </c>
      <c r="J92" s="2" t="s">
        <v>18</v>
      </c>
      <c r="K92" s="3">
        <f>DATE(2024,10,30)</f>
        <v>45595</v>
      </c>
    </row>
    <row r="93" ht="12.800000000000001">
      <c r="A93" s="2">
        <v>92</v>
      </c>
      <c r="B93" s="2" t="s">
        <v>176</v>
      </c>
      <c r="C93" s="2" t="s">
        <v>177</v>
      </c>
      <c r="D93" s="2" t="s">
        <v>178</v>
      </c>
      <c r="E93" s="2" t="s">
        <v>14</v>
      </c>
      <c r="F93" s="2" t="s">
        <v>49</v>
      </c>
      <c r="G93" s="2" t="s">
        <v>179</v>
      </c>
      <c r="H93" s="2" t="s">
        <v>17</v>
      </c>
      <c r="I93" s="2">
        <v>16</v>
      </c>
      <c r="J93" s="2" t="s">
        <v>18</v>
      </c>
      <c r="K93" s="3">
        <f>DATE(2023,4,28)</f>
        <v>45044</v>
      </c>
    </row>
    <row r="94" ht="12.800000000000001">
      <c r="A94" s="2">
        <v>93</v>
      </c>
      <c r="B94" s="2" t="s">
        <v>180</v>
      </c>
      <c r="C94" s="2" t="s">
        <v>181</v>
      </c>
      <c r="D94" s="2" t="s">
        <v>73</v>
      </c>
      <c r="E94" s="2" t="s">
        <v>14</v>
      </c>
      <c r="F94" s="2" t="s">
        <v>15</v>
      </c>
      <c r="G94" s="2" t="s">
        <v>61</v>
      </c>
      <c r="H94" s="2" t="s">
        <v>30</v>
      </c>
      <c r="I94" s="2">
        <v>18</v>
      </c>
      <c r="J94" s="2" t="s">
        <v>18</v>
      </c>
      <c r="K94" s="3">
        <f>DATE(2023,11,28)</f>
        <v>45258</v>
      </c>
    </row>
    <row r="95" ht="12.800000000000001">
      <c r="A95" s="2">
        <v>94</v>
      </c>
      <c r="B95" s="2" t="s">
        <v>182</v>
      </c>
      <c r="C95" s="2" t="s">
        <v>118</v>
      </c>
      <c r="D95" s="2" t="s">
        <v>101</v>
      </c>
      <c r="E95" s="2" t="s">
        <v>14</v>
      </c>
      <c r="F95" s="2" t="s">
        <v>15</v>
      </c>
      <c r="G95" s="2" t="s">
        <v>16</v>
      </c>
      <c r="H95" s="2" t="s">
        <v>17</v>
      </c>
      <c r="I95" s="2">
        <v>36</v>
      </c>
      <c r="J95" s="2" t="s">
        <v>18</v>
      </c>
      <c r="K95" s="3">
        <f>DATE(2025,12,10)</f>
        <v>46001</v>
      </c>
    </row>
    <row r="96" ht="12.800000000000001">
      <c r="A96" s="2">
        <v>95</v>
      </c>
      <c r="B96" s="2" t="s">
        <v>182</v>
      </c>
      <c r="C96" s="2" t="s">
        <v>118</v>
      </c>
      <c r="D96" s="2" t="s">
        <v>101</v>
      </c>
      <c r="E96" s="2" t="s">
        <v>14</v>
      </c>
      <c r="F96" s="2" t="s">
        <v>15</v>
      </c>
      <c r="G96" s="2" t="s">
        <v>68</v>
      </c>
      <c r="H96" s="2" t="s">
        <v>30</v>
      </c>
      <c r="I96" s="2">
        <v>36</v>
      </c>
      <c r="J96" s="2" t="s">
        <v>18</v>
      </c>
      <c r="K96" s="3">
        <f>DATE(2025,10,30)</f>
        <v>45960</v>
      </c>
    </row>
    <row r="97" ht="12.800000000000001">
      <c r="A97" s="2">
        <v>96</v>
      </c>
      <c r="B97" s="2" t="s">
        <v>182</v>
      </c>
      <c r="C97" s="2" t="s">
        <v>118</v>
      </c>
      <c r="D97" s="2" t="s">
        <v>101</v>
      </c>
      <c r="E97" s="2" t="s">
        <v>19</v>
      </c>
      <c r="F97" s="2" t="s">
        <v>111</v>
      </c>
      <c r="G97" s="2" t="s">
        <v>183</v>
      </c>
      <c r="H97" s="2" t="s">
        <v>17</v>
      </c>
      <c r="I97" s="2">
        <v>180</v>
      </c>
      <c r="J97" s="2" t="s">
        <v>18</v>
      </c>
      <c r="K97" s="3">
        <f>DATE(2025,5,7)</f>
        <v>45784</v>
      </c>
    </row>
    <row r="98" ht="12.800000000000001">
      <c r="A98" s="2">
        <v>97</v>
      </c>
      <c r="B98" s="2" t="s">
        <v>182</v>
      </c>
      <c r="C98" s="2" t="s">
        <v>118</v>
      </c>
      <c r="D98" s="2" t="s">
        <v>101</v>
      </c>
      <c r="E98" s="2" t="s">
        <v>19</v>
      </c>
      <c r="F98" s="2" t="s">
        <v>111</v>
      </c>
      <c r="G98" s="2" t="s">
        <v>184</v>
      </c>
      <c r="H98" s="2" t="s">
        <v>17</v>
      </c>
      <c r="I98" s="2">
        <v>108</v>
      </c>
      <c r="J98" s="2" t="s">
        <v>18</v>
      </c>
      <c r="K98" s="3">
        <f t="shared" ref="K98:K99" si="2">DATE(2025,4,30)</f>
        <v>45777</v>
      </c>
    </row>
    <row r="99" ht="12.800000000000001">
      <c r="A99" s="2">
        <v>98</v>
      </c>
      <c r="B99" s="2" t="s">
        <v>182</v>
      </c>
      <c r="C99" s="2" t="s">
        <v>118</v>
      </c>
      <c r="D99" s="2" t="s">
        <v>101</v>
      </c>
      <c r="E99" s="2" t="s">
        <v>19</v>
      </c>
      <c r="F99" s="2" t="s">
        <v>111</v>
      </c>
      <c r="G99" s="2" t="s">
        <v>185</v>
      </c>
      <c r="H99" s="2" t="s">
        <v>17</v>
      </c>
      <c r="I99" s="2">
        <v>144</v>
      </c>
      <c r="J99" s="2" t="s">
        <v>18</v>
      </c>
      <c r="K99" s="3">
        <f t="shared" si="2"/>
        <v>45777</v>
      </c>
    </row>
    <row r="100" ht="12.800000000000001">
      <c r="A100" s="2">
        <v>99</v>
      </c>
      <c r="B100" s="2" t="s">
        <v>182</v>
      </c>
      <c r="C100" s="2" t="s">
        <v>118</v>
      </c>
      <c r="D100" s="2" t="s">
        <v>101</v>
      </c>
      <c r="E100" s="2" t="s">
        <v>19</v>
      </c>
      <c r="F100" s="2" t="s">
        <v>111</v>
      </c>
      <c r="G100" s="2" t="s">
        <v>186</v>
      </c>
      <c r="H100" s="2" t="s">
        <v>17</v>
      </c>
      <c r="I100" s="2">
        <v>108</v>
      </c>
      <c r="J100" s="2" t="s">
        <v>18</v>
      </c>
      <c r="K100" s="3">
        <f t="shared" ref="K100:K101" si="3">DATE(2025,4,23)</f>
        <v>45770</v>
      </c>
    </row>
    <row r="101" ht="12.800000000000001">
      <c r="A101" s="2">
        <v>100</v>
      </c>
      <c r="B101" s="2" t="s">
        <v>182</v>
      </c>
      <c r="C101" s="2" t="s">
        <v>118</v>
      </c>
      <c r="D101" s="2" t="s">
        <v>101</v>
      </c>
      <c r="E101" s="2" t="s">
        <v>19</v>
      </c>
      <c r="F101" s="2" t="s">
        <v>187</v>
      </c>
      <c r="G101" s="2" t="s">
        <v>188</v>
      </c>
      <c r="H101" s="2" t="s">
        <v>17</v>
      </c>
      <c r="I101" s="2">
        <v>144</v>
      </c>
      <c r="J101" s="2" t="s">
        <v>18</v>
      </c>
      <c r="K101" s="3">
        <f t="shared" si="3"/>
        <v>45770</v>
      </c>
    </row>
    <row r="102" ht="12.800000000000001">
      <c r="A102" s="2">
        <v>101</v>
      </c>
      <c r="B102" s="2" t="s">
        <v>182</v>
      </c>
      <c r="C102" s="2" t="s">
        <v>118</v>
      </c>
      <c r="D102" s="2" t="s">
        <v>101</v>
      </c>
      <c r="E102" s="2" t="s">
        <v>14</v>
      </c>
      <c r="F102" s="2" t="s">
        <v>15</v>
      </c>
      <c r="G102" s="2" t="s">
        <v>189</v>
      </c>
      <c r="H102" s="2" t="s">
        <v>27</v>
      </c>
      <c r="I102" s="2">
        <v>36</v>
      </c>
      <c r="J102" s="2" t="s">
        <v>18</v>
      </c>
      <c r="K102" s="3">
        <f>DATE(2025,3,10)</f>
        <v>45726</v>
      </c>
    </row>
    <row r="103" ht="12.800000000000001">
      <c r="A103" s="2">
        <v>102</v>
      </c>
      <c r="B103" s="2" t="s">
        <v>182</v>
      </c>
      <c r="C103" s="2" t="s">
        <v>118</v>
      </c>
      <c r="D103" s="2" t="s">
        <v>101</v>
      </c>
      <c r="E103" s="2" t="s">
        <v>14</v>
      </c>
      <c r="F103" s="2" t="s">
        <v>49</v>
      </c>
      <c r="G103" s="2" t="s">
        <v>190</v>
      </c>
      <c r="H103" s="2" t="s">
        <v>30</v>
      </c>
      <c r="I103" s="2">
        <v>36</v>
      </c>
      <c r="J103" s="2" t="s">
        <v>18</v>
      </c>
      <c r="K103" s="3">
        <f>DATE(2024,4,20)</f>
        <v>45402</v>
      </c>
    </row>
    <row r="104" ht="12.800000000000001">
      <c r="A104" s="2">
        <v>103</v>
      </c>
      <c r="B104" s="2" t="s">
        <v>182</v>
      </c>
      <c r="C104" s="2" t="s">
        <v>118</v>
      </c>
      <c r="D104" s="2" t="s">
        <v>101</v>
      </c>
      <c r="E104" s="2" t="s">
        <v>14</v>
      </c>
      <c r="F104" s="2" t="s">
        <v>40</v>
      </c>
      <c r="G104" s="2" t="s">
        <v>191</v>
      </c>
      <c r="H104" s="2" t="s">
        <v>22</v>
      </c>
      <c r="I104" s="2">
        <v>72</v>
      </c>
      <c r="J104" s="2" t="s">
        <v>18</v>
      </c>
      <c r="K104" s="3">
        <f>DATE(2023,12,13)</f>
        <v>45273</v>
      </c>
    </row>
    <row r="105" ht="12.800000000000001">
      <c r="A105" s="2">
        <v>104</v>
      </c>
      <c r="B105" s="2" t="s">
        <v>182</v>
      </c>
      <c r="C105" s="2" t="s">
        <v>118</v>
      </c>
      <c r="D105" s="2" t="s">
        <v>101</v>
      </c>
      <c r="E105" s="2" t="s">
        <v>14</v>
      </c>
      <c r="F105" s="2" t="s">
        <v>40</v>
      </c>
      <c r="G105" s="2" t="s">
        <v>192</v>
      </c>
      <c r="H105" s="2" t="s">
        <v>27</v>
      </c>
      <c r="I105" s="2">
        <v>36</v>
      </c>
      <c r="J105" s="2" t="s">
        <v>18</v>
      </c>
      <c r="K105" s="3">
        <f>DATE(2023,6,13)</f>
        <v>45090</v>
      </c>
    </row>
    <row r="106" ht="12.800000000000001">
      <c r="A106" s="2">
        <v>105</v>
      </c>
      <c r="B106" s="2" t="s">
        <v>182</v>
      </c>
      <c r="C106" s="2" t="s">
        <v>118</v>
      </c>
      <c r="D106" s="2" t="s">
        <v>101</v>
      </c>
      <c r="E106" s="2" t="s">
        <v>14</v>
      </c>
      <c r="F106" s="2" t="s">
        <v>49</v>
      </c>
      <c r="G106" s="2" t="s">
        <v>193</v>
      </c>
      <c r="H106" s="2" t="s">
        <v>27</v>
      </c>
      <c r="I106" s="2">
        <v>18</v>
      </c>
      <c r="J106" s="2" t="s">
        <v>18</v>
      </c>
      <c r="K106" s="3">
        <f>DATE(2023,3,30)</f>
        <v>45015</v>
      </c>
    </row>
    <row r="107" ht="12.800000000000001">
      <c r="A107" s="2">
        <v>106</v>
      </c>
      <c r="B107" s="2" t="s">
        <v>194</v>
      </c>
      <c r="C107" s="2" t="s">
        <v>195</v>
      </c>
      <c r="D107" s="2" t="s">
        <v>64</v>
      </c>
      <c r="E107" s="2" t="s">
        <v>14</v>
      </c>
      <c r="F107" s="2" t="s">
        <v>15</v>
      </c>
      <c r="G107" s="2" t="s">
        <v>34</v>
      </c>
      <c r="H107" s="2" t="s">
        <v>27</v>
      </c>
      <c r="I107" s="2">
        <v>36</v>
      </c>
      <c r="J107" s="2" t="s">
        <v>18</v>
      </c>
      <c r="K107" s="3">
        <f>DATE(2025,11,27)</f>
        <v>45988</v>
      </c>
    </row>
    <row r="108" ht="12.800000000000001">
      <c r="A108" s="2">
        <v>107</v>
      </c>
      <c r="B108" s="2" t="s">
        <v>194</v>
      </c>
      <c r="C108" s="2" t="s">
        <v>195</v>
      </c>
      <c r="D108" s="2" t="s">
        <v>64</v>
      </c>
      <c r="E108" s="2" t="s">
        <v>14</v>
      </c>
      <c r="F108" s="2" t="s">
        <v>15</v>
      </c>
      <c r="G108" s="2" t="s">
        <v>61</v>
      </c>
      <c r="H108" s="2" t="s">
        <v>30</v>
      </c>
      <c r="I108" s="2">
        <v>18</v>
      </c>
      <c r="J108" s="2" t="s">
        <v>18</v>
      </c>
      <c r="K108" s="3">
        <f>DATE(2023,11,28)</f>
        <v>45258</v>
      </c>
    </row>
    <row r="109" ht="12.800000000000001">
      <c r="A109" s="2">
        <v>108</v>
      </c>
      <c r="B109" s="2" t="s">
        <v>196</v>
      </c>
      <c r="C109" s="2" t="s">
        <v>197</v>
      </c>
      <c r="D109" s="2" t="s">
        <v>77</v>
      </c>
      <c r="E109" s="2" t="s">
        <v>14</v>
      </c>
      <c r="F109" s="2" t="s">
        <v>40</v>
      </c>
      <c r="G109" s="2" t="s">
        <v>198</v>
      </c>
      <c r="H109" s="2" t="s">
        <v>27</v>
      </c>
      <c r="I109" s="2">
        <v>36</v>
      </c>
      <c r="J109" s="2" t="s">
        <v>18</v>
      </c>
      <c r="K109" s="3">
        <f>DATE(2024,11,14)</f>
        <v>45610</v>
      </c>
    </row>
    <row r="110" ht="12.800000000000001">
      <c r="A110" s="2">
        <v>109</v>
      </c>
      <c r="B110" s="2" t="s">
        <v>199</v>
      </c>
      <c r="C110" s="2" t="s">
        <v>72</v>
      </c>
      <c r="D110" s="2" t="s">
        <v>37</v>
      </c>
      <c r="E110" s="2" t="s">
        <v>14</v>
      </c>
      <c r="F110" s="2" t="s">
        <v>40</v>
      </c>
      <c r="G110" s="2" t="s">
        <v>200</v>
      </c>
      <c r="H110" s="2" t="s">
        <v>22</v>
      </c>
      <c r="I110" s="2">
        <v>36</v>
      </c>
      <c r="J110" s="2" t="s">
        <v>18</v>
      </c>
      <c r="K110" s="3">
        <f>DATE(2025,12,4)</f>
        <v>45995</v>
      </c>
    </row>
    <row r="111" ht="12.800000000000001">
      <c r="A111" s="2">
        <v>110</v>
      </c>
      <c r="B111" s="2" t="s">
        <v>201</v>
      </c>
      <c r="C111" s="2" t="s">
        <v>36</v>
      </c>
      <c r="D111" s="2" t="s">
        <v>202</v>
      </c>
      <c r="E111" s="2" t="s">
        <v>14</v>
      </c>
      <c r="F111" s="2" t="s">
        <v>15</v>
      </c>
      <c r="G111" s="2" t="s">
        <v>29</v>
      </c>
      <c r="H111" s="2" t="s">
        <v>30</v>
      </c>
      <c r="I111" s="2">
        <v>36</v>
      </c>
      <c r="J111" s="2" t="s">
        <v>18</v>
      </c>
      <c r="K111" s="3">
        <f>DATE(2024,2,29)</f>
        <v>45351</v>
      </c>
    </row>
    <row r="112" ht="12.800000000000001">
      <c r="A112" s="2">
        <v>111</v>
      </c>
      <c r="B112" s="2" t="s">
        <v>203</v>
      </c>
      <c r="C112" s="2" t="s">
        <v>161</v>
      </c>
      <c r="D112" s="2" t="s">
        <v>13</v>
      </c>
      <c r="E112" s="2" t="s">
        <v>14</v>
      </c>
      <c r="F112" s="2" t="s">
        <v>15</v>
      </c>
      <c r="G112" s="2" t="s">
        <v>68</v>
      </c>
      <c r="H112" s="2" t="s">
        <v>30</v>
      </c>
      <c r="I112" s="2">
        <v>36</v>
      </c>
      <c r="J112" s="2" t="s">
        <v>18</v>
      </c>
      <c r="K112" s="3">
        <f>DATE(2025,10,30)</f>
        <v>45960</v>
      </c>
    </row>
    <row r="113" ht="12.800000000000001">
      <c r="A113" s="2">
        <v>112</v>
      </c>
      <c r="B113" s="2" t="s">
        <v>203</v>
      </c>
      <c r="C113" s="2" t="s">
        <v>161</v>
      </c>
      <c r="D113" s="2" t="s">
        <v>13</v>
      </c>
      <c r="E113" s="2" t="s">
        <v>14</v>
      </c>
      <c r="F113" s="2" t="s">
        <v>15</v>
      </c>
      <c r="G113" s="2" t="s">
        <v>29</v>
      </c>
      <c r="H113" s="2" t="s">
        <v>30</v>
      </c>
      <c r="I113" s="2">
        <v>36</v>
      </c>
      <c r="J113" s="2" t="s">
        <v>18</v>
      </c>
      <c r="K113" s="3">
        <f>DATE(2023,2,14)</f>
        <v>44971</v>
      </c>
    </row>
    <row r="114" ht="12.800000000000001">
      <c r="A114" s="2">
        <v>113</v>
      </c>
      <c r="B114" s="2" t="s">
        <v>204</v>
      </c>
      <c r="C114" s="2" t="s">
        <v>158</v>
      </c>
      <c r="D114" s="2" t="s">
        <v>44</v>
      </c>
      <c r="E114" s="2" t="s">
        <v>14</v>
      </c>
      <c r="F114" s="2" t="s">
        <v>15</v>
      </c>
      <c r="G114" s="2" t="s">
        <v>205</v>
      </c>
      <c r="H114" s="2" t="s">
        <v>27</v>
      </c>
      <c r="I114" s="2">
        <v>36</v>
      </c>
      <c r="J114" s="2" t="s">
        <v>18</v>
      </c>
      <c r="K114" s="3">
        <f>DATE(2025,4,30)</f>
        <v>45777</v>
      </c>
    </row>
    <row r="115" ht="12.800000000000001">
      <c r="A115" s="2">
        <v>114</v>
      </c>
      <c r="B115" s="2" t="s">
        <v>204</v>
      </c>
      <c r="C115" s="2" t="s">
        <v>158</v>
      </c>
      <c r="D115" s="2" t="s">
        <v>44</v>
      </c>
      <c r="E115" s="2" t="s">
        <v>14</v>
      </c>
      <c r="F115" s="2" t="s">
        <v>49</v>
      </c>
      <c r="G115" s="2" t="s">
        <v>206</v>
      </c>
      <c r="H115" s="2" t="s">
        <v>17</v>
      </c>
      <c r="I115" s="2">
        <v>18</v>
      </c>
      <c r="J115" s="2" t="s">
        <v>18</v>
      </c>
      <c r="K115" s="3">
        <f>DATE(2024,12,3)</f>
        <v>45629</v>
      </c>
    </row>
    <row r="116" ht="12.800000000000001">
      <c r="A116" s="2">
        <v>115</v>
      </c>
      <c r="B116" s="2" t="s">
        <v>204</v>
      </c>
      <c r="C116" s="2" t="s">
        <v>158</v>
      </c>
      <c r="D116" s="2" t="s">
        <v>44</v>
      </c>
      <c r="E116" s="2" t="s">
        <v>14</v>
      </c>
      <c r="F116" s="2" t="s">
        <v>15</v>
      </c>
      <c r="G116" s="2" t="s">
        <v>29</v>
      </c>
      <c r="H116" s="2" t="s">
        <v>17</v>
      </c>
      <c r="I116" s="2">
        <v>36</v>
      </c>
      <c r="J116" s="2" t="s">
        <v>18</v>
      </c>
      <c r="K116" s="3">
        <f>DATE(2024,5,2)</f>
        <v>45414</v>
      </c>
    </row>
  </sheetData>
  <printOptions headings="0" gridLines="0"/>
  <pageMargins left="0.78750000000000009" right="0.78750000000000009" top="1.05277777777778" bottom="1.05277777777778" header="0.78750000000000009" footer="0.78750000000000009"/>
  <pageSetup paperSize="9" scale="100" firstPageNumber="1" fitToWidth="1" fitToHeight="1" pageOrder="downThenOver" orientation="portrait" usePrinterDefaults="1" blackAndWhite="0" draft="0" cellComments="none" useFirstPageNumber="1" errors="displayed" horizontalDpi="300" verticalDpi="300" copies="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silaev</cp:lastModifiedBy>
  <cp:revision>2</cp:revision>
  <dcterms:created xsi:type="dcterms:W3CDTF">2025-12-16T13:11:53Z</dcterms:created>
  <dcterms:modified xsi:type="dcterms:W3CDTF">2025-12-16T10:15:53Z</dcterms:modified>
</cp:coreProperties>
</file>